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/>
  <bookViews>
    <workbookView xWindow="0" yWindow="0" windowWidth="19440" windowHeight="11610" tabRatio="847" activeTab="3"/>
  </bookViews>
  <sheets>
    <sheet name="Finish Order Women" sheetId="20" r:id="rId1"/>
    <sheet name="Fire_Police_Ladies" sheetId="22" r:id="rId2"/>
    <sheet name="SEAX" sheetId="24" r:id="rId3"/>
    <sheet name="Finish Order Men" sheetId="16" r:id="rId4"/>
    <sheet name="Vets Men Result" sheetId="28" r:id="rId5"/>
    <sheet name="Fire_Police_Men" sheetId="21" r:id="rId6"/>
    <sheet name="Sir Sefton" sheetId="23" r:id="rId7"/>
    <sheet name="Prize Winners" sheetId="19" r:id="rId8"/>
    <sheet name="Southern League Male" sheetId="25" r:id="rId9"/>
    <sheet name="Southern League Female" sheetId="26" r:id="rId10"/>
    <sheet name="Southern League Teams" sheetId="27" r:id="rId11"/>
  </sheets>
  <definedNames>
    <definedName name="_xlnm._FilterDatabase" localSheetId="3" hidden="1">'Finish Order Men'!$A$2:$I$127</definedName>
    <definedName name="_xlnm._FilterDatabase" localSheetId="0" hidden="1">'Finish Order Women'!$A$2:$I$54</definedName>
    <definedName name="_xlnm._FilterDatabase" localSheetId="6" hidden="1">'Sir Sefton'!#REF!</definedName>
    <definedName name="_xlnm._FilterDatabase" localSheetId="4" hidden="1">'Vets Men Result'!$O$9:$P$13</definedName>
    <definedName name="_xlnm.Print_Area" localSheetId="3">'Finish Order Men'!$A$1:$I$127</definedName>
    <definedName name="_xlnm.Print_Area" localSheetId="0">'Finish Order Women'!$A$1:$I$26</definedName>
    <definedName name="_xlnm.Print_Area" localSheetId="7">'Prize Winners'!$A$1:$E$26</definedName>
    <definedName name="_xlnm.Print_Area" localSheetId="4">'Vets Men Result'!$A$1:$G$48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2" i="28"/>
  <c r="M32"/>
  <c r="L32"/>
  <c r="K32"/>
  <c r="U28"/>
  <c r="V28"/>
  <c r="W28"/>
  <c r="T28"/>
  <c r="N48" i="20"/>
  <c r="N49"/>
  <c r="N50"/>
  <c r="N51"/>
  <c r="N52"/>
  <c r="N53"/>
  <c r="N54"/>
  <c r="N57"/>
  <c r="N58"/>
  <c r="N59"/>
  <c r="N60"/>
  <c r="N61"/>
  <c r="D59"/>
  <c r="K43"/>
  <c r="K44"/>
  <c r="K45"/>
  <c r="K46"/>
  <c r="K47"/>
  <c r="K48"/>
  <c r="K49"/>
  <c r="K50"/>
  <c r="K51"/>
  <c r="K52"/>
  <c r="K53"/>
  <c r="K54"/>
  <c r="K57"/>
  <c r="K58"/>
  <c r="K59"/>
  <c r="K60"/>
  <c r="K61"/>
  <c r="D58"/>
  <c r="L43"/>
  <c r="L44"/>
  <c r="L45"/>
  <c r="L46"/>
  <c r="L47"/>
  <c r="L48"/>
  <c r="L49"/>
  <c r="L50"/>
  <c r="L51"/>
  <c r="L52"/>
  <c r="L53"/>
  <c r="L54"/>
  <c r="L57"/>
  <c r="L58"/>
  <c r="L59"/>
  <c r="L60"/>
  <c r="L61"/>
  <c r="D57"/>
  <c r="M48"/>
  <c r="M49"/>
  <c r="M50"/>
  <c r="M51"/>
  <c r="M52"/>
  <c r="M53"/>
  <c r="M54"/>
  <c r="M60"/>
  <c r="D60"/>
  <c r="J40" i="19"/>
  <c r="M19" i="22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C46"/>
  <c r="D46"/>
  <c r="E46"/>
  <c r="F46"/>
  <c r="G46"/>
  <c r="L45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C45"/>
  <c r="D45"/>
  <c r="E45"/>
  <c r="G45"/>
  <c r="L46"/>
  <c r="K47" i="28"/>
  <c r="K48"/>
  <c r="K49"/>
  <c r="K50"/>
  <c r="K51"/>
  <c r="K52"/>
  <c r="L47"/>
  <c r="L48"/>
  <c r="L49"/>
  <c r="L50"/>
  <c r="L51"/>
  <c r="L5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3"/>
  <c r="L34"/>
  <c r="L35"/>
  <c r="L36"/>
  <c r="L37"/>
  <c r="L38"/>
  <c r="L39"/>
  <c r="L40"/>
  <c r="L41"/>
  <c r="L42"/>
  <c r="L43"/>
  <c r="L44"/>
  <c r="L45"/>
  <c r="L46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K3" i="16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130"/>
  <c r="K131"/>
  <c r="K132"/>
  <c r="K133"/>
  <c r="K134"/>
  <c r="K135"/>
  <c r="K136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130"/>
  <c r="L131"/>
  <c r="L132"/>
  <c r="L133"/>
  <c r="L134"/>
  <c r="L135"/>
  <c r="L136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130"/>
  <c r="M131"/>
  <c r="M132"/>
  <c r="M133"/>
  <c r="M134"/>
  <c r="M135"/>
  <c r="M136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130"/>
  <c r="N131"/>
  <c r="N132"/>
  <c r="N133"/>
  <c r="N134"/>
  <c r="N135"/>
  <c r="N136"/>
  <c r="N16" i="20"/>
  <c r="N17"/>
  <c r="N18"/>
  <c r="N19"/>
  <c r="N20"/>
  <c r="N21"/>
  <c r="N22"/>
  <c r="N23"/>
  <c r="N24"/>
  <c r="N25"/>
  <c r="N26"/>
  <c r="N27"/>
  <c r="N28"/>
  <c r="N29"/>
  <c r="N30"/>
  <c r="N31"/>
  <c r="N32"/>
  <c r="N3"/>
  <c r="N4"/>
  <c r="N5"/>
  <c r="N6"/>
  <c r="N7"/>
  <c r="N8"/>
  <c r="N9"/>
  <c r="N10"/>
  <c r="N11"/>
  <c r="N12"/>
  <c r="N13"/>
  <c r="N14"/>
  <c r="N15"/>
  <c r="N33"/>
  <c r="N34"/>
  <c r="N35"/>
  <c r="N36"/>
  <c r="N37"/>
  <c r="N38"/>
  <c r="N39"/>
  <c r="N40"/>
  <c r="N41"/>
  <c r="N42"/>
  <c r="K28" i="22"/>
  <c r="K29"/>
  <c r="K30"/>
  <c r="K31"/>
  <c r="K32"/>
  <c r="K33"/>
  <c r="K34"/>
  <c r="K35"/>
  <c r="K36"/>
  <c r="K37"/>
  <c r="K38"/>
  <c r="K39"/>
  <c r="K40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C44"/>
  <c r="D44"/>
  <c r="E44"/>
  <c r="F44"/>
  <c r="G44"/>
  <c r="L44"/>
  <c r="L3"/>
  <c r="L4"/>
  <c r="L5"/>
  <c r="L6"/>
  <c r="L7"/>
  <c r="L8"/>
  <c r="L9"/>
  <c r="L10"/>
  <c r="L11"/>
  <c r="L12"/>
  <c r="L13"/>
  <c r="L14"/>
  <c r="L15"/>
  <c r="L16"/>
  <c r="L17"/>
  <c r="L18"/>
  <c r="F45"/>
  <c r="D130" i="16"/>
  <c r="D129"/>
  <c r="J3" i="28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I57"/>
  <c r="I58"/>
  <c r="I59"/>
  <c r="O59"/>
  <c r="I60"/>
  <c r="O57"/>
  <c r="I61"/>
  <c r="I62"/>
  <c r="I63"/>
  <c r="I64"/>
  <c r="I65"/>
  <c r="I66"/>
  <c r="I67"/>
  <c r="I68"/>
  <c r="I69"/>
  <c r="I70"/>
  <c r="I71"/>
  <c r="I72"/>
  <c r="I73"/>
  <c r="I74"/>
  <c r="O58"/>
  <c r="J57"/>
  <c r="J58"/>
  <c r="J59"/>
  <c r="P59"/>
  <c r="J60"/>
  <c r="P57"/>
  <c r="J61"/>
  <c r="J62"/>
  <c r="J63"/>
  <c r="J64"/>
  <c r="J65"/>
  <c r="J66"/>
  <c r="J67"/>
  <c r="J68"/>
  <c r="J69"/>
  <c r="J70"/>
  <c r="J71"/>
  <c r="J72"/>
  <c r="J73"/>
  <c r="J74"/>
  <c r="P58"/>
  <c r="K91"/>
  <c r="J91"/>
  <c r="I91"/>
  <c r="K90"/>
  <c r="J90"/>
  <c r="I90"/>
  <c r="K89"/>
  <c r="J89"/>
  <c r="I89"/>
  <c r="K88"/>
  <c r="J88"/>
  <c r="I88"/>
  <c r="K29"/>
  <c r="K28"/>
  <c r="K27"/>
  <c r="K26"/>
  <c r="K25"/>
  <c r="K24"/>
  <c r="K23"/>
  <c r="K22"/>
  <c r="K21"/>
  <c r="L3" i="21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G59"/>
  <c r="F59"/>
  <c r="E59"/>
  <c r="D59"/>
  <c r="C59"/>
  <c r="B59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D58"/>
  <c r="C58"/>
  <c r="B58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G57"/>
  <c r="F57"/>
  <c r="E57"/>
  <c r="D57"/>
  <c r="C57"/>
  <c r="B57"/>
  <c r="G58"/>
  <c r="F58"/>
  <c r="E58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L3" i="2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57"/>
  <c r="M58"/>
  <c r="M59"/>
  <c r="M6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J37" i="23"/>
  <c r="J38"/>
  <c r="J42"/>
  <c r="D75" i="19"/>
  <c r="I37" i="23"/>
  <c r="I38"/>
  <c r="J41"/>
  <c r="D74" i="19"/>
  <c r="B75"/>
  <c r="B74"/>
  <c r="B69"/>
  <c r="B68"/>
  <c r="E58"/>
  <c r="E59"/>
  <c r="E57"/>
  <c r="B58"/>
  <c r="C58"/>
  <c r="D58"/>
  <c r="B59"/>
  <c r="C59"/>
  <c r="D59"/>
  <c r="C57"/>
  <c r="D57"/>
  <c r="B57"/>
  <c r="H58"/>
  <c r="I58"/>
  <c r="J58"/>
  <c r="K58"/>
  <c r="H59"/>
  <c r="I59"/>
  <c r="J59"/>
  <c r="K59"/>
  <c r="I57"/>
  <c r="J57"/>
  <c r="K57"/>
  <c r="H57"/>
  <c r="H58" i="21"/>
  <c r="L58"/>
  <c r="D49" i="19"/>
  <c r="H59" i="21"/>
  <c r="L59"/>
  <c r="D50" i="19"/>
  <c r="H57" i="21"/>
  <c r="L57"/>
  <c r="D48" i="19"/>
  <c r="B49"/>
  <c r="B50"/>
  <c r="B48"/>
  <c r="J78" i="28"/>
  <c r="P78"/>
  <c r="J79"/>
  <c r="J80"/>
  <c r="J81"/>
  <c r="J82"/>
  <c r="J83"/>
  <c r="J84"/>
  <c r="J85"/>
  <c r="J86"/>
  <c r="J87"/>
  <c r="J92"/>
  <c r="J93"/>
  <c r="J94"/>
  <c r="J95"/>
  <c r="J96"/>
  <c r="J97"/>
  <c r="J99"/>
  <c r="P81"/>
  <c r="K78"/>
  <c r="Q79"/>
  <c r="K79"/>
  <c r="Q81"/>
  <c r="K80"/>
  <c r="K81"/>
  <c r="K82"/>
  <c r="K83"/>
  <c r="K84"/>
  <c r="K85"/>
  <c r="K86"/>
  <c r="K87"/>
  <c r="K92"/>
  <c r="K93"/>
  <c r="K94"/>
  <c r="K95"/>
  <c r="K96"/>
  <c r="K97"/>
  <c r="K99"/>
  <c r="Q78"/>
  <c r="I78"/>
  <c r="O80"/>
  <c r="I79"/>
  <c r="O81"/>
  <c r="I80"/>
  <c r="O78"/>
  <c r="I81"/>
  <c r="I82"/>
  <c r="I83"/>
  <c r="I84"/>
  <c r="I85"/>
  <c r="I86"/>
  <c r="I87"/>
  <c r="I92"/>
  <c r="I93"/>
  <c r="I94"/>
  <c r="I95"/>
  <c r="I96"/>
  <c r="I97"/>
  <c r="I99"/>
  <c r="O79"/>
  <c r="B43" i="19"/>
  <c r="B44"/>
  <c r="B42"/>
  <c r="K3" i="28"/>
  <c r="K4"/>
  <c r="K5"/>
  <c r="K6"/>
  <c r="K7"/>
  <c r="K8"/>
  <c r="K9"/>
  <c r="K10"/>
  <c r="K11"/>
  <c r="K12"/>
  <c r="K13"/>
  <c r="K14"/>
  <c r="K15"/>
  <c r="K16"/>
  <c r="K17"/>
  <c r="K18"/>
  <c r="K19"/>
  <c r="K20"/>
  <c r="K30"/>
  <c r="K31"/>
  <c r="K33"/>
  <c r="K34"/>
  <c r="K35"/>
  <c r="K36"/>
  <c r="K37"/>
  <c r="K38"/>
  <c r="K39"/>
  <c r="K40"/>
  <c r="K41"/>
  <c r="K42"/>
  <c r="K43"/>
  <c r="K44"/>
  <c r="K45"/>
  <c r="K46"/>
  <c r="E32" i="19"/>
  <c r="E33"/>
  <c r="E34"/>
  <c r="C32"/>
  <c r="D32"/>
  <c r="C33"/>
  <c r="D33"/>
  <c r="C34"/>
  <c r="D34"/>
  <c r="B33"/>
  <c r="B34"/>
  <c r="B32"/>
  <c r="D23"/>
  <c r="D131" i="16"/>
  <c r="D24" i="19"/>
  <c r="D132" i="16"/>
  <c r="D25" i="19"/>
  <c r="D22"/>
  <c r="B23"/>
  <c r="B24"/>
  <c r="B25"/>
  <c r="B22"/>
  <c r="B16"/>
  <c r="B17"/>
  <c r="B18"/>
  <c r="B15"/>
  <c r="E6"/>
  <c r="E7"/>
  <c r="E5"/>
  <c r="D6"/>
  <c r="D7"/>
  <c r="D5"/>
  <c r="B6"/>
  <c r="C6"/>
  <c r="B7"/>
  <c r="C7"/>
  <c r="C5"/>
  <c r="B5"/>
  <c r="I24" i="24"/>
  <c r="I25"/>
  <c r="I26"/>
  <c r="I27"/>
  <c r="J31"/>
  <c r="J64" i="19"/>
  <c r="J32" i="24"/>
  <c r="J65" i="19"/>
  <c r="J24" i="24"/>
  <c r="J25"/>
  <c r="J26"/>
  <c r="J27"/>
  <c r="H65" i="19"/>
  <c r="H64"/>
  <c r="M3" i="22"/>
  <c r="M4"/>
  <c r="M5"/>
  <c r="M6"/>
  <c r="M7"/>
  <c r="M8"/>
  <c r="M9"/>
  <c r="M10"/>
  <c r="M11"/>
  <c r="M12"/>
  <c r="M13"/>
  <c r="M14"/>
  <c r="M15"/>
  <c r="M16"/>
  <c r="M17"/>
  <c r="M18"/>
  <c r="H33" i="19"/>
  <c r="I33"/>
  <c r="J33"/>
  <c r="K33"/>
  <c r="H34"/>
  <c r="I34"/>
  <c r="J34"/>
  <c r="K34"/>
  <c r="I32"/>
  <c r="J32"/>
  <c r="K32"/>
  <c r="H32"/>
  <c r="J14"/>
  <c r="J13"/>
  <c r="J12"/>
  <c r="J11"/>
  <c r="H12"/>
  <c r="H13"/>
  <c r="H14"/>
  <c r="H11"/>
  <c r="H6"/>
  <c r="I6"/>
  <c r="J6"/>
  <c r="K6"/>
  <c r="H7"/>
  <c r="I7"/>
  <c r="J7"/>
  <c r="K7"/>
  <c r="K5"/>
  <c r="J5"/>
  <c r="I5"/>
  <c r="H5"/>
  <c r="I28" i="24"/>
  <c r="J28"/>
  <c r="I4" i="21"/>
  <c r="I5"/>
  <c r="I6"/>
  <c r="I7"/>
  <c r="I8"/>
  <c r="I9"/>
  <c r="I10"/>
  <c r="I11"/>
  <c r="I3"/>
  <c r="O82" i="28"/>
  <c r="P85"/>
  <c r="D42" i="19"/>
  <c r="P4" i="28"/>
  <c r="Q80"/>
  <c r="Q82"/>
  <c r="P86"/>
  <c r="D43" i="19"/>
  <c r="P79" i="28"/>
  <c r="P82"/>
  <c r="P87"/>
  <c r="D44" i="19"/>
  <c r="P80" i="28"/>
  <c r="Q5"/>
  <c r="P60"/>
  <c r="P61"/>
  <c r="P64"/>
  <c r="D68" i="19"/>
  <c r="O60" i="28"/>
  <c r="O61"/>
  <c r="P65"/>
  <c r="D69" i="19"/>
  <c r="O3" i="28"/>
  <c r="P5"/>
  <c r="O6"/>
  <c r="R5"/>
  <c r="R4"/>
  <c r="Q4"/>
  <c r="P3"/>
  <c r="O5"/>
  <c r="P11"/>
  <c r="R3"/>
  <c r="Q3"/>
  <c r="P6"/>
  <c r="O4"/>
  <c r="R6"/>
  <c r="Q6"/>
  <c r="O7"/>
  <c r="P7"/>
  <c r="P10"/>
  <c r="D15" i="19"/>
  <c r="Q7" i="28"/>
  <c r="P13"/>
  <c r="D18" i="19"/>
  <c r="R7" i="28"/>
  <c r="P12"/>
  <c r="D17" i="19"/>
</calcChain>
</file>

<file path=xl/comments1.xml><?xml version="1.0" encoding="utf-8"?>
<comments xmlns="http://schemas.openxmlformats.org/spreadsheetml/2006/main">
  <authors>
    <author>D Wagstaff</author>
  </authors>
  <commentList>
    <comment ref="J14" authorId="0">
      <text>
        <r>
          <rPr>
            <b/>
            <sz val="10"/>
            <color rgb="FF000000"/>
            <rFont val="Tahoma"/>
            <family val="2"/>
          </rPr>
          <t>D Wagstaff: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rial"/>
          </rPr>
          <t>Only 2 Police Ladies finished.</t>
        </r>
        <r>
          <rPr>
            <sz val="10"/>
            <color rgb="FF000000"/>
            <rFont val="Arial"/>
          </rPr>
          <t xml:space="preserve">
</t>
        </r>
      </text>
    </comment>
    <comment ref="J40" authorId="0">
      <text>
        <r>
          <rPr>
            <b/>
            <sz val="10"/>
            <color rgb="FF000000"/>
            <rFont val="Tahoma"/>
            <family val="2"/>
          </rPr>
          <t>D Wagstaff: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Only 2 Police Ladies finished.</t>
        </r>
      </text>
    </comment>
  </commentList>
</comments>
</file>

<file path=xl/sharedStrings.xml><?xml version="1.0" encoding="utf-8"?>
<sst xmlns="http://schemas.openxmlformats.org/spreadsheetml/2006/main" count="1815" uniqueCount="375">
  <si>
    <t>Surname</t>
  </si>
  <si>
    <t>Unit</t>
  </si>
  <si>
    <t>Finish Order</t>
  </si>
  <si>
    <t>Run Time</t>
  </si>
  <si>
    <t>1st, 2nd and 3rd MALE</t>
  </si>
  <si>
    <t>Run      Time</t>
  </si>
  <si>
    <t>1st, 2nd and 3rd FEMALE</t>
  </si>
  <si>
    <t>Unit/Service</t>
  </si>
  <si>
    <t>RAF</t>
  </si>
  <si>
    <t>Service</t>
  </si>
  <si>
    <t>Civil Service</t>
  </si>
  <si>
    <t>Police</t>
  </si>
  <si>
    <t>Fire</t>
  </si>
  <si>
    <t>Category                                          (SW/VW)</t>
  </si>
  <si>
    <t>1st Vet Male</t>
  </si>
  <si>
    <t>Race           Number</t>
  </si>
  <si>
    <t>Pos.</t>
  </si>
  <si>
    <t>Forename/ Inits</t>
  </si>
  <si>
    <t>Category            (SM/VM)</t>
  </si>
  <si>
    <t>Race             Number</t>
  </si>
  <si>
    <t>Overall  Result</t>
  </si>
  <si>
    <t>Race Position</t>
  </si>
  <si>
    <t>Senior Mens Teams</t>
  </si>
  <si>
    <t>Veteran Mens Teams</t>
  </si>
  <si>
    <t>Ladies Teams</t>
  </si>
  <si>
    <t>Points             (Accumulated Positions)</t>
  </si>
  <si>
    <t>Points            (Accumulated Positions)</t>
  </si>
  <si>
    <t>RAF v Police v Fire Results</t>
  </si>
  <si>
    <t>RAF v Civil Service Result</t>
  </si>
  <si>
    <t>1st Vet Male 40</t>
  </si>
  <si>
    <t>1st Vet Female 35</t>
  </si>
  <si>
    <t>VM</t>
  </si>
  <si>
    <t>Johnson</t>
  </si>
  <si>
    <t>Points</t>
  </si>
  <si>
    <t>CSAA</t>
  </si>
  <si>
    <t>Royal Air Force AA</t>
  </si>
  <si>
    <t>Civil Service AA</t>
  </si>
  <si>
    <t>SEAX Points (4 from 6)</t>
  </si>
  <si>
    <t>Sir Sefton Branker Points (6 From 9)</t>
  </si>
  <si>
    <t>Club</t>
  </si>
  <si>
    <t>CS</t>
  </si>
  <si>
    <t>Pol</t>
  </si>
  <si>
    <t>R/P/F Pos</t>
  </si>
  <si>
    <t>Unit           (Southern League)</t>
  </si>
  <si>
    <t>Unit              (Southern League)</t>
  </si>
  <si>
    <t>RAFAA</t>
  </si>
  <si>
    <r>
      <rPr>
        <b/>
        <sz val="10"/>
        <rFont val="Arial"/>
        <family val="2"/>
      </rPr>
      <t xml:space="preserve">Full Race </t>
    </r>
    <r>
      <rPr>
        <b/>
        <sz val="10"/>
        <rFont val="Arial"/>
        <family val="2"/>
      </rPr>
      <t>Pos.</t>
    </r>
  </si>
  <si>
    <t>Team</t>
  </si>
  <si>
    <t>Posn</t>
  </si>
  <si>
    <t>Unit                       (Southern League)</t>
  </si>
  <si>
    <t>Full Race Posn</t>
  </si>
  <si>
    <t>Points              (Accumulated Positions)</t>
  </si>
  <si>
    <t>Simon</t>
  </si>
  <si>
    <t>T</t>
  </si>
  <si>
    <t>Overall Mens Teams</t>
  </si>
  <si>
    <t>Mens Teams</t>
  </si>
  <si>
    <t>Category            (JM/SM/VM)</t>
  </si>
  <si>
    <t>Category                                          (JW/SW/VW)</t>
  </si>
  <si>
    <t>Senior Mens Teams (Sir Sefton Branker Trophy)</t>
  </si>
  <si>
    <t>Jo</t>
  </si>
  <si>
    <t>Roe</t>
  </si>
  <si>
    <t>VW</t>
  </si>
  <si>
    <t>Lucy</t>
  </si>
  <si>
    <t>Sarah</t>
  </si>
  <si>
    <t>Claire</t>
  </si>
  <si>
    <t>Forbes</t>
  </si>
  <si>
    <t>Brize Norton</t>
  </si>
  <si>
    <t>Rose</t>
  </si>
  <si>
    <t>Katie</t>
  </si>
  <si>
    <t>Beecher</t>
  </si>
  <si>
    <t>Victoria</t>
  </si>
  <si>
    <t>Carter</t>
  </si>
  <si>
    <t>Serpentine</t>
  </si>
  <si>
    <t>Susan</t>
  </si>
  <si>
    <t>Francis</t>
  </si>
  <si>
    <t>Reading AC</t>
  </si>
  <si>
    <t>Goodwin</t>
  </si>
  <si>
    <t>Folkestone AC</t>
  </si>
  <si>
    <t>SW</t>
  </si>
  <si>
    <t>Natasha</t>
  </si>
  <si>
    <t>Steel</t>
  </si>
  <si>
    <t>Kate</t>
  </si>
  <si>
    <t>Laura</t>
  </si>
  <si>
    <t>Jill</t>
  </si>
  <si>
    <t>Towerton</t>
  </si>
  <si>
    <t>Brine</t>
  </si>
  <si>
    <t>Collett</t>
  </si>
  <si>
    <t>Lottie</t>
  </si>
  <si>
    <t>Chant</t>
  </si>
  <si>
    <t>Mike</t>
  </si>
  <si>
    <t>Kallenberg</t>
  </si>
  <si>
    <t>SM</t>
  </si>
  <si>
    <t>Luke</t>
  </si>
  <si>
    <t>Pollard</t>
  </si>
  <si>
    <t>Dan</t>
  </si>
  <si>
    <t>Steve</t>
  </si>
  <si>
    <t>Richard</t>
  </si>
  <si>
    <t>Iain</t>
  </si>
  <si>
    <t>Bailey</t>
  </si>
  <si>
    <t>Gardner</t>
  </si>
  <si>
    <t>Ellis</t>
  </si>
  <si>
    <t>Che</t>
  </si>
  <si>
    <t>Plant</t>
  </si>
  <si>
    <t>Rob</t>
  </si>
  <si>
    <t>Sim</t>
  </si>
  <si>
    <t>Andrew</t>
  </si>
  <si>
    <t>Northolt</t>
  </si>
  <si>
    <t>Dave</t>
  </si>
  <si>
    <t>Chris</t>
  </si>
  <si>
    <t>Rowland</t>
  </si>
  <si>
    <t>Matt</t>
  </si>
  <si>
    <t>Allen</t>
  </si>
  <si>
    <t>Craig</t>
  </si>
  <si>
    <t>Metcalfe</t>
  </si>
  <si>
    <t>White</t>
  </si>
  <si>
    <t>Martin</t>
  </si>
  <si>
    <t>Paul</t>
  </si>
  <si>
    <t>Vernon</t>
  </si>
  <si>
    <t>Mark</t>
  </si>
  <si>
    <t>Adam</t>
  </si>
  <si>
    <t>Marc</t>
  </si>
  <si>
    <t>Hobbs</t>
  </si>
  <si>
    <t>Lewys</t>
  </si>
  <si>
    <t>Nicholls</t>
  </si>
  <si>
    <t>Nat</t>
  </si>
  <si>
    <t>Winfield</t>
  </si>
  <si>
    <t>Williams</t>
  </si>
  <si>
    <t>Norris</t>
  </si>
  <si>
    <t>Tim</t>
  </si>
  <si>
    <t>Ashelford</t>
  </si>
  <si>
    <t>Whitehead</t>
  </si>
  <si>
    <t>Grantham</t>
  </si>
  <si>
    <t>Alex</t>
  </si>
  <si>
    <t>Andy</t>
  </si>
  <si>
    <t>Cardy</t>
  </si>
  <si>
    <t>Ryan</t>
  </si>
  <si>
    <t>Gary</t>
  </si>
  <si>
    <t>Ben</t>
  </si>
  <si>
    <t>Brewster</t>
  </si>
  <si>
    <t>Swan</t>
  </si>
  <si>
    <t>Brendan</t>
  </si>
  <si>
    <t>Piers</t>
  </si>
  <si>
    <t>Vallance</t>
  </si>
  <si>
    <t>Piper</t>
  </si>
  <si>
    <t>Darren</t>
  </si>
  <si>
    <t>Weston</t>
  </si>
  <si>
    <t>Dale</t>
  </si>
  <si>
    <t>Odiham</t>
  </si>
  <si>
    <t>Wood</t>
  </si>
  <si>
    <t>Orr</t>
  </si>
  <si>
    <t>Alan</t>
  </si>
  <si>
    <t>Kinnaird</t>
  </si>
  <si>
    <t>Pearce</t>
  </si>
  <si>
    <t>Lewis</t>
  </si>
  <si>
    <t>Total</t>
  </si>
  <si>
    <t>SEAX Nom</t>
  </si>
  <si>
    <t>Sir Sefton Nom</t>
  </si>
  <si>
    <t>Pos</t>
  </si>
  <si>
    <t>1st, 2nd and 3rd Ladies</t>
  </si>
  <si>
    <t>1st, 2nd and 3rd Mens</t>
  </si>
  <si>
    <t>Ladies Teams (SEAX Trophy)</t>
  </si>
  <si>
    <t>Nick</t>
  </si>
  <si>
    <t>Tamsyn</t>
  </si>
  <si>
    <t>Rutter</t>
  </si>
  <si>
    <t>Davies</t>
  </si>
  <si>
    <t>Palmer</t>
  </si>
  <si>
    <t>Kevin</t>
  </si>
  <si>
    <t>French</t>
  </si>
  <si>
    <t>Botting</t>
  </si>
  <si>
    <t>Waddington(G)</t>
  </si>
  <si>
    <t>Crone</t>
  </si>
  <si>
    <t>Points          
     (Accumulated Positions)</t>
  </si>
  <si>
    <t>Sheel</t>
  </si>
  <si>
    <t>Points               
(Accumulated Positions)</t>
  </si>
  <si>
    <t>Points          
   (Accumulated Positions)</t>
  </si>
  <si>
    <t>Points             
  (Accumulated Positions)</t>
  </si>
  <si>
    <t>Points           
  (Accumulated Positions)</t>
  </si>
  <si>
    <t>Naomi</t>
  </si>
  <si>
    <t>Lunn</t>
  </si>
  <si>
    <t>Elizabeth</t>
  </si>
  <si>
    <t>Shute</t>
  </si>
  <si>
    <t>Rachel</t>
  </si>
  <si>
    <t>Hyatt</t>
  </si>
  <si>
    <t>RAF v Police v Fire v Civil Service Cross Country - 18 Jan 18</t>
  </si>
  <si>
    <t>SEAX TROPHY RAF HALTON 18 Jan 18</t>
  </si>
  <si>
    <t>LADIES RAF V FIRE V POLICE RAF HALTON 18 Jan 18</t>
  </si>
  <si>
    <t xml:space="preserve">RAF v Police v Fire Cross Country - Veteran Men </t>
  </si>
  <si>
    <t xml:space="preserve">RAF v Civil Service Cross Country - Veteran Men </t>
  </si>
  <si>
    <t>RAF v Police v Fire v Civil Service Cross Country - Veteran Men - 18 Jan 18</t>
  </si>
  <si>
    <t>MEN RAF V POLICE V FIRE RAF HALTON 18 Jan 18</t>
  </si>
  <si>
    <t>SOUTHERN LEAGUE MEN RAF HALTON 18 Jan 18</t>
  </si>
  <si>
    <t>LADIES SOUTHERN LEAGUE RAF HALTON 18 Jan 18</t>
  </si>
  <si>
    <t>Sir Sefton Branker Trophy - 18 Jan 18</t>
  </si>
  <si>
    <t>Graeme</t>
  </si>
  <si>
    <t>Taylor</t>
  </si>
  <si>
    <t>MacMillan</t>
  </si>
  <si>
    <t>Teggart</t>
  </si>
  <si>
    <t>Kelly</t>
  </si>
  <si>
    <t>Michael</t>
  </si>
  <si>
    <t>Aspinal</t>
  </si>
  <si>
    <t>Smallwood</t>
  </si>
  <si>
    <t>Bowes</t>
  </si>
  <si>
    <t>Slater</t>
  </si>
  <si>
    <t>Nigel</t>
  </si>
  <si>
    <t>Stirk</t>
  </si>
  <si>
    <t>Antony</t>
  </si>
  <si>
    <t>Ford</t>
  </si>
  <si>
    <t>Ali</t>
  </si>
  <si>
    <t>Guihen</t>
  </si>
  <si>
    <t>Elise</t>
  </si>
  <si>
    <t>Rendell</t>
  </si>
  <si>
    <t>Sharon</t>
  </si>
  <si>
    <t>McHugh</t>
  </si>
  <si>
    <t>Caroline</t>
  </si>
  <si>
    <t>Ralph</t>
  </si>
  <si>
    <t>Bickerstaff</t>
  </si>
  <si>
    <t>James</t>
  </si>
  <si>
    <t>Jack</t>
  </si>
  <si>
    <t>Pilkington</t>
  </si>
  <si>
    <t>David</t>
  </si>
  <si>
    <t>Jones</t>
  </si>
  <si>
    <t>Jim</t>
  </si>
  <si>
    <t>Cooper</t>
  </si>
  <si>
    <t>McKinlay</t>
  </si>
  <si>
    <t>Aaron</t>
  </si>
  <si>
    <t>Wilson</t>
  </si>
  <si>
    <t>Ian</t>
  </si>
  <si>
    <t>Ritchie</t>
  </si>
  <si>
    <t>Hamilton</t>
  </si>
  <si>
    <t>Hodgson</t>
  </si>
  <si>
    <t>Witton</t>
  </si>
  <si>
    <t>Birkett</t>
  </si>
  <si>
    <t>Newton</t>
  </si>
  <si>
    <t>Smith</t>
  </si>
  <si>
    <t>Hobley</t>
  </si>
  <si>
    <t>Doug</t>
  </si>
  <si>
    <t>Stephen</t>
  </si>
  <si>
    <t>Shanks</t>
  </si>
  <si>
    <t>Heath</t>
  </si>
  <si>
    <t>Bampton</t>
  </si>
  <si>
    <t>Croupiers</t>
  </si>
  <si>
    <t>Nikki</t>
  </si>
  <si>
    <t>Alexandra</t>
  </si>
  <si>
    <t>Kilcoyne</t>
  </si>
  <si>
    <t>Abbey Runners</t>
  </si>
  <si>
    <t>Nene Valley</t>
  </si>
  <si>
    <t>Sophie</t>
  </si>
  <si>
    <t>Wilkinson-Hargate</t>
  </si>
  <si>
    <t>Paddock Wood AC</t>
  </si>
  <si>
    <t>Peterborough AC</t>
  </si>
  <si>
    <t>Pensby Runners</t>
  </si>
  <si>
    <t>Lymm Runners</t>
  </si>
  <si>
    <t>Cheltenham Harriers</t>
  </si>
  <si>
    <t>City of Portsmouth AC</t>
  </si>
  <si>
    <t>Worthing Harriers</t>
  </si>
  <si>
    <t>Tipton AC</t>
  </si>
  <si>
    <t>Stafford Harriers</t>
  </si>
  <si>
    <t>Oz</t>
  </si>
  <si>
    <t>Oscar</t>
  </si>
  <si>
    <t>Partridge</t>
  </si>
  <si>
    <t>Will</t>
  </si>
  <si>
    <t>JM</t>
  </si>
  <si>
    <t>Pattinson</t>
  </si>
  <si>
    <t>Churchman</t>
  </si>
  <si>
    <t>Robinson</t>
  </si>
  <si>
    <t>Kieran</t>
  </si>
  <si>
    <t>Whitfield</t>
  </si>
  <si>
    <t>Bell</t>
  </si>
  <si>
    <t>Headley Court</t>
  </si>
  <si>
    <t>Carrie</t>
  </si>
  <si>
    <t>Ward</t>
  </si>
  <si>
    <t>Neil</t>
  </si>
  <si>
    <t>Forres Harriers</t>
  </si>
  <si>
    <t>Ayshae</t>
  </si>
  <si>
    <t>Howes</t>
  </si>
  <si>
    <t>Helena</t>
  </si>
  <si>
    <t>Schofield</t>
  </si>
  <si>
    <t>North Derbyshire AC</t>
  </si>
  <si>
    <t>Cotman</t>
  </si>
  <si>
    <t>Stratford AC</t>
  </si>
  <si>
    <t>DHSE</t>
  </si>
  <si>
    <t>Chloe</t>
  </si>
  <si>
    <t>Finlay</t>
  </si>
  <si>
    <t>MOD Boscombe Down</t>
  </si>
  <si>
    <t>Vickie</t>
  </si>
  <si>
    <t>CT</t>
  </si>
  <si>
    <t>Spence</t>
  </si>
  <si>
    <t>Skelland</t>
  </si>
  <si>
    <t>Barnard</t>
  </si>
  <si>
    <t>Barlex</t>
  </si>
  <si>
    <t>Cpl</t>
  </si>
  <si>
    <t>Flt Lt</t>
  </si>
  <si>
    <t>Elmer</t>
  </si>
  <si>
    <t>SAC</t>
  </si>
  <si>
    <t>McCauley</t>
  </si>
  <si>
    <t>Sgt</t>
  </si>
  <si>
    <t>Marcus</t>
  </si>
  <si>
    <t>Allcorn</t>
  </si>
  <si>
    <t>Sqn Ldr</t>
  </si>
  <si>
    <t>Boddy</t>
  </si>
  <si>
    <t>SAC(T)</t>
  </si>
  <si>
    <t>High Wycombe</t>
  </si>
  <si>
    <t>Halton</t>
  </si>
  <si>
    <t>Jason</t>
  </si>
  <si>
    <t>Walkley</t>
  </si>
  <si>
    <t>Cosford</t>
  </si>
  <si>
    <t>Coghill</t>
  </si>
  <si>
    <t>C</t>
  </si>
  <si>
    <t>P</t>
  </si>
  <si>
    <t>Barrett</t>
  </si>
  <si>
    <t>L</t>
  </si>
  <si>
    <t>Jenkinson</t>
  </si>
  <si>
    <t>J</t>
  </si>
  <si>
    <t>Coleman</t>
  </si>
  <si>
    <t>M</t>
  </si>
  <si>
    <t>Maxwell</t>
  </si>
  <si>
    <t>Benson</t>
  </si>
  <si>
    <t>Thornton</t>
  </si>
  <si>
    <t>Hampson</t>
  </si>
  <si>
    <t>S</t>
  </si>
  <si>
    <t>Tom</t>
  </si>
  <si>
    <t>Spurling</t>
  </si>
  <si>
    <t>McCarthy</t>
  </si>
  <si>
    <t>Boscombe Down</t>
  </si>
  <si>
    <t>McGuire</t>
  </si>
  <si>
    <t xml:space="preserve">RAF </t>
  </si>
  <si>
    <t>A</t>
  </si>
  <si>
    <t>Thorne</t>
  </si>
  <si>
    <t>Parnell</t>
  </si>
  <si>
    <t>Matthew</t>
  </si>
  <si>
    <t>Wales</t>
  </si>
  <si>
    <t>Scott</t>
  </si>
  <si>
    <t>Tara</t>
  </si>
  <si>
    <t>Charlotte</t>
  </si>
  <si>
    <t>Soners</t>
  </si>
  <si>
    <t>Fiona</t>
  </si>
  <si>
    <t>McWilliam</t>
  </si>
  <si>
    <t>Coningsby</t>
  </si>
  <si>
    <t>Christina</t>
  </si>
  <si>
    <t>Heerey</t>
  </si>
  <si>
    <t>K</t>
  </si>
  <si>
    <t>Goddard</t>
  </si>
  <si>
    <t>Manthorpe</t>
  </si>
  <si>
    <t xml:space="preserve">Pipe </t>
  </si>
  <si>
    <t>Ellison</t>
  </si>
  <si>
    <t>Pask</t>
  </si>
  <si>
    <t>Graham</t>
  </si>
  <si>
    <t>Alec</t>
  </si>
  <si>
    <t>Hunt</t>
  </si>
  <si>
    <t>D</t>
  </si>
  <si>
    <t>Cation</t>
  </si>
  <si>
    <t>Dickinson</t>
  </si>
  <si>
    <t>Tuckwell</t>
  </si>
  <si>
    <t>I</t>
  </si>
  <si>
    <t>Corns</t>
  </si>
  <si>
    <t>Wyton</t>
  </si>
  <si>
    <t>Rogers</t>
  </si>
  <si>
    <t>R</t>
  </si>
  <si>
    <t>Mucceloston</t>
  </si>
  <si>
    <t>Violet</t>
  </si>
  <si>
    <t>Hicks</t>
  </si>
  <si>
    <t>Charleston</t>
  </si>
  <si>
    <t xml:space="preserve">G </t>
  </si>
  <si>
    <t>Crisp</t>
  </si>
  <si>
    <t>John</t>
  </si>
  <si>
    <t>O'Shea</t>
  </si>
  <si>
    <t>Christine</t>
  </si>
  <si>
    <t>Munden</t>
  </si>
  <si>
    <t>Lawlor</t>
  </si>
  <si>
    <t>Cranwell</t>
  </si>
  <si>
    <t>Bauser</t>
  </si>
  <si>
    <t>DNS</t>
  </si>
  <si>
    <t>DNF</t>
  </si>
  <si>
    <t>DQ</t>
  </si>
  <si>
    <t>Points (by posn.)</t>
  </si>
</sst>
</file>

<file path=xl/styles.xml><?xml version="1.0" encoding="utf-8"?>
<styleSheet xmlns="http://schemas.openxmlformats.org/spreadsheetml/2006/main">
  <numFmts count="2">
    <numFmt numFmtId="164" formatCode="0&quot;:&quot;00&quot;:&quot;00"/>
    <numFmt numFmtId="165" formatCode="0.00;[Red]0.00"/>
  </numFmts>
  <fonts count="26">
    <font>
      <sz val="10"/>
      <name val="Arial"/>
    </font>
    <font>
      <b/>
      <sz val="10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4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indexed="18"/>
      <name val="Arial"/>
      <family val="2"/>
    </font>
    <font>
      <b/>
      <sz val="14"/>
      <color indexed="18"/>
      <name val="Arial"/>
      <family val="2"/>
    </font>
    <font>
      <sz val="14"/>
      <color indexed="56"/>
      <name val="Arial"/>
      <family val="2"/>
    </font>
    <font>
      <sz val="14"/>
      <color indexed="40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8"/>
      <name val="Arial"/>
      <family val="2"/>
    </font>
    <font>
      <sz val="10"/>
      <color indexed="18"/>
      <name val="Arial"/>
      <family val="2"/>
    </font>
    <font>
      <sz val="12"/>
      <color indexed="56"/>
      <name val="Arial"/>
      <family val="2"/>
    </font>
    <font>
      <sz val="11"/>
      <color indexed="56"/>
      <name val="Arial"/>
      <family val="2"/>
    </font>
    <font>
      <b/>
      <u/>
      <sz val="11"/>
      <color indexed="5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25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4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21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5" fillId="0" borderId="4" xfId="0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21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Fill="1" applyBorder="1" applyAlignment="1">
      <alignment horizontal="center"/>
    </xf>
    <xf numFmtId="0" fontId="10" fillId="0" borderId="0" xfId="0" applyFont="1"/>
    <xf numFmtId="0" fontId="7" fillId="0" borderId="1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/>
    </xf>
    <xf numFmtId="0" fontId="0" fillId="0" borderId="4" xfId="0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1" fontId="1" fillId="0" borderId="22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/>
    </xf>
    <xf numFmtId="0" fontId="0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/>
    <xf numFmtId="0" fontId="0" fillId="0" borderId="0" xfId="0" applyAlignment="1"/>
    <xf numFmtId="0" fontId="13" fillId="2" borderId="0" xfId="0" applyFont="1" applyFill="1" applyBorder="1" applyAlignment="1">
      <alignment horizontal="center"/>
    </xf>
    <xf numFmtId="0" fontId="13" fillId="2" borderId="0" xfId="0" applyFont="1" applyFill="1"/>
    <xf numFmtId="165" fontId="8" fillId="0" borderId="0" xfId="0" applyNumberFormat="1" applyFont="1" applyBorder="1" applyAlignment="1">
      <alignment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24" xfId="0" applyBorder="1"/>
    <xf numFmtId="0" fontId="0" fillId="0" borderId="8" xfId="0" applyBorder="1"/>
    <xf numFmtId="0" fontId="0" fillId="0" borderId="3" xfId="0" applyBorder="1"/>
    <xf numFmtId="0" fontId="0" fillId="0" borderId="14" xfId="0" applyBorder="1"/>
    <xf numFmtId="0" fontId="0" fillId="0" borderId="1" xfId="0" applyBorder="1"/>
    <xf numFmtId="0" fontId="0" fillId="0" borderId="15" xfId="0" applyBorder="1"/>
    <xf numFmtId="0" fontId="0" fillId="0" borderId="9" xfId="0" applyBorder="1"/>
    <xf numFmtId="0" fontId="0" fillId="0" borderId="14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left"/>
    </xf>
    <xf numFmtId="0" fontId="14" fillId="0" borderId="9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4" xfId="0" applyFill="1" applyBorder="1" applyAlignment="1">
      <alignment horizontal="center"/>
    </xf>
    <xf numFmtId="2" fontId="7" fillId="0" borderId="24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26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7" fillId="0" borderId="24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21" fontId="1" fillId="0" borderId="23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/>
    </xf>
    <xf numFmtId="0" fontId="0" fillId="0" borderId="18" xfId="0" applyBorder="1"/>
    <xf numFmtId="0" fontId="0" fillId="0" borderId="11" xfId="0" applyBorder="1"/>
    <xf numFmtId="0" fontId="0" fillId="0" borderId="10" xfId="0" applyBorder="1"/>
    <xf numFmtId="0" fontId="0" fillId="0" borderId="7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6" fillId="0" borderId="32" xfId="0" applyFont="1" applyFill="1" applyBorder="1" applyAlignment="1">
      <alignment horizontal="center"/>
    </xf>
    <xf numFmtId="0" fontId="1" fillId="0" borderId="6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3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14" fillId="0" borderId="41" xfId="0" applyFont="1" applyBorder="1" applyAlignment="1">
      <alignment horizontal="center"/>
    </xf>
    <xf numFmtId="2" fontId="7" fillId="0" borderId="14" xfId="0" applyNumberFormat="1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7" fillId="0" borderId="44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5" fillId="0" borderId="47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4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51" xfId="0" applyFont="1" applyBorder="1" applyAlignment="1">
      <alignment horizontal="left"/>
    </xf>
    <xf numFmtId="0" fontId="0" fillId="0" borderId="41" xfId="0" applyBorder="1"/>
    <xf numFmtId="0" fontId="1" fillId="0" borderId="2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1" fontId="1" fillId="0" borderId="25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0" fillId="0" borderId="52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6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2" fontId="7" fillId="0" borderId="31" xfId="0" applyNumberFormat="1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2" fontId="7" fillId="0" borderId="32" xfId="0" applyNumberFormat="1" applyFont="1" applyBorder="1" applyAlignment="1">
      <alignment horizontal="center" vertical="center"/>
    </xf>
    <xf numFmtId="0" fontId="1" fillId="0" borderId="7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14" xfId="0" applyFont="1" applyBorder="1"/>
    <xf numFmtId="0" fontId="6" fillId="0" borderId="52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1" fillId="0" borderId="4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8" xfId="0" applyFont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11" xfId="0" applyFont="1" applyBorder="1" applyAlignment="1">
      <alignment horizontal="left"/>
    </xf>
    <xf numFmtId="0" fontId="0" fillId="0" borderId="43" xfId="0" applyFill="1" applyBorder="1" applyAlignment="1">
      <alignment horizontal="center"/>
    </xf>
    <xf numFmtId="0" fontId="1" fillId="0" borderId="22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1" fillId="0" borderId="15" xfId="0" applyFont="1" applyBorder="1"/>
    <xf numFmtId="0" fontId="1" fillId="0" borderId="9" xfId="0" applyFont="1" applyBorder="1"/>
    <xf numFmtId="2" fontId="7" fillId="0" borderId="31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15" xfId="0" applyFont="1" applyBorder="1"/>
    <xf numFmtId="0" fontId="0" fillId="0" borderId="9" xfId="0" applyFont="1" applyBorder="1"/>
    <xf numFmtId="0" fontId="1" fillId="0" borderId="1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1" fillId="0" borderId="8" xfId="0" applyFont="1" applyBorder="1"/>
    <xf numFmtId="21" fontId="1" fillId="0" borderId="13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2" fontId="7" fillId="0" borderId="0" xfId="0" applyNumberFormat="1" applyFont="1" applyBorder="1" applyAlignment="1">
      <alignment horizontal="center" vertical="center"/>
    </xf>
    <xf numFmtId="0" fontId="0" fillId="0" borderId="55" xfId="0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  <xf numFmtId="0" fontId="14" fillId="0" borderId="51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0" fillId="0" borderId="44" xfId="0" applyFont="1" applyBorder="1" applyAlignment="1">
      <alignment horizontal="left"/>
    </xf>
    <xf numFmtId="0" fontId="0" fillId="0" borderId="44" xfId="0" applyFont="1" applyFill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0" fillId="0" borderId="44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15" fillId="0" borderId="44" xfId="0" applyFont="1" applyFill="1" applyBorder="1" applyAlignment="1">
      <alignment horizontal="center"/>
    </xf>
    <xf numFmtId="2" fontId="0" fillId="0" borderId="4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0" fillId="0" borderId="47" xfId="0" applyBorder="1"/>
    <xf numFmtId="0" fontId="0" fillId="0" borderId="51" xfId="0" applyBorder="1"/>
    <xf numFmtId="0" fontId="0" fillId="0" borderId="53" xfId="0" applyBorder="1"/>
    <xf numFmtId="0" fontId="0" fillId="0" borderId="48" xfId="0" applyBorder="1"/>
    <xf numFmtId="0" fontId="0" fillId="0" borderId="46" xfId="0" applyBorder="1"/>
    <xf numFmtId="0" fontId="0" fillId="0" borderId="60" xfId="0" applyBorder="1"/>
    <xf numFmtId="0" fontId="0" fillId="0" borderId="2" xfId="0" applyBorder="1"/>
    <xf numFmtId="0" fontId="0" fillId="0" borderId="22" xfId="0" applyBorder="1"/>
    <xf numFmtId="0" fontId="0" fillId="0" borderId="13" xfId="0" applyBorder="1"/>
    <xf numFmtId="0" fontId="0" fillId="0" borderId="37" xfId="0" applyBorder="1"/>
    <xf numFmtId="0" fontId="0" fillId="0" borderId="61" xfId="0" applyBorder="1"/>
    <xf numFmtId="0" fontId="0" fillId="0" borderId="62" xfId="0" applyBorder="1"/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1" fillId="0" borderId="26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59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0" borderId="55" xfId="0" applyBorder="1" applyAlignment="1">
      <alignment horizontal="center"/>
    </xf>
    <xf numFmtId="1" fontId="1" fillId="0" borderId="47" xfId="0" applyNumberFormat="1" applyFont="1" applyBorder="1" applyAlignment="1">
      <alignment horizontal="center" vertical="center" wrapText="1"/>
    </xf>
    <xf numFmtId="2" fontId="7" fillId="0" borderId="51" xfId="0" applyNumberFormat="1" applyFont="1" applyBorder="1" applyAlignment="1">
      <alignment horizontal="center" vertical="center"/>
    </xf>
    <xf numFmtId="2" fontId="7" fillId="0" borderId="51" xfId="0" applyNumberFormat="1" applyFont="1" applyBorder="1" applyAlignment="1">
      <alignment horizontal="center"/>
    </xf>
    <xf numFmtId="2" fontId="7" fillId="0" borderId="53" xfId="0" applyNumberFormat="1" applyFont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63" xfId="0" applyBorder="1"/>
    <xf numFmtId="0" fontId="0" fillId="0" borderId="42" xfId="0" applyBorder="1"/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left"/>
    </xf>
    <xf numFmtId="2" fontId="0" fillId="0" borderId="14" xfId="0" applyNumberFormat="1" applyFont="1" applyBorder="1" applyAlignment="1">
      <alignment horizontal="left"/>
    </xf>
    <xf numFmtId="2" fontId="0" fillId="0" borderId="9" xfId="0" applyNumberFormat="1" applyFont="1" applyBorder="1" applyAlignment="1">
      <alignment horizontal="left"/>
    </xf>
    <xf numFmtId="0" fontId="0" fillId="0" borderId="8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40" xfId="0" applyFont="1" applyBorder="1" applyAlignment="1">
      <alignment horizontal="left"/>
    </xf>
    <xf numFmtId="0" fontId="0" fillId="0" borderId="41" xfId="0" applyFont="1" applyBorder="1" applyAlignment="1">
      <alignment horizontal="left"/>
    </xf>
    <xf numFmtId="0" fontId="0" fillId="0" borderId="42" xfId="0" applyFont="1" applyBorder="1" applyAlignment="1">
      <alignment horizontal="left"/>
    </xf>
    <xf numFmtId="0" fontId="0" fillId="0" borderId="0" xfId="0" applyBorder="1" applyAlignment="1"/>
    <xf numFmtId="0" fontId="6" fillId="0" borderId="4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58" xfId="0" applyFont="1" applyBorder="1" applyAlignment="1">
      <alignment vertical="center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wrapText="1"/>
    </xf>
    <xf numFmtId="0" fontId="0" fillId="0" borderId="58" xfId="0" applyBorder="1"/>
    <xf numFmtId="0" fontId="0" fillId="0" borderId="58" xfId="0" applyFill="1" applyBorder="1" applyAlignment="1"/>
    <xf numFmtId="0" fontId="7" fillId="0" borderId="4" xfId="0" applyFont="1" applyBorder="1" applyAlignment="1">
      <alignment horizontal="left"/>
    </xf>
    <xf numFmtId="2" fontId="0" fillId="0" borderId="0" xfId="0" applyNumberFormat="1"/>
    <xf numFmtId="2" fontId="1" fillId="0" borderId="23" xfId="0" applyNumberFormat="1" applyFont="1" applyFill="1" applyBorder="1" applyAlignment="1">
      <alignment horizontal="center" vertical="center" wrapText="1"/>
    </xf>
    <xf numFmtId="2" fontId="0" fillId="0" borderId="0" xfId="0" applyNumberFormat="1" applyBorder="1"/>
    <xf numFmtId="2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/>
    <xf numFmtId="2" fontId="0" fillId="0" borderId="58" xfId="0" applyNumberFormat="1" applyBorder="1"/>
    <xf numFmtId="2" fontId="11" fillId="0" borderId="0" xfId="0" applyNumberFormat="1" applyFont="1" applyBorder="1" applyAlignment="1">
      <alignment horizontal="left" vertical="center"/>
    </xf>
    <xf numFmtId="2" fontId="0" fillId="0" borderId="40" xfId="0" applyNumberFormat="1" applyFont="1" applyBorder="1" applyAlignment="1">
      <alignment horizontal="left"/>
    </xf>
    <xf numFmtId="2" fontId="0" fillId="0" borderId="41" xfId="0" applyNumberFormat="1" applyFont="1" applyBorder="1" applyAlignment="1">
      <alignment horizontal="left"/>
    </xf>
    <xf numFmtId="2" fontId="0" fillId="0" borderId="42" xfId="0" applyNumberFormat="1" applyFont="1" applyBorder="1" applyAlignment="1">
      <alignment horizontal="left"/>
    </xf>
    <xf numFmtId="2" fontId="11" fillId="0" borderId="58" xfId="0" applyNumberFormat="1" applyFont="1" applyBorder="1" applyAlignment="1">
      <alignment vertical="center"/>
    </xf>
    <xf numFmtId="2" fontId="1" fillId="0" borderId="8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/>
    </xf>
    <xf numFmtId="1" fontId="1" fillId="0" borderId="39" xfId="0" applyNumberFormat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2" fontId="7" fillId="0" borderId="5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4" fillId="0" borderId="51" xfId="0" applyFont="1" applyFill="1" applyBorder="1" applyAlignment="1">
      <alignment horizontal="left"/>
    </xf>
    <xf numFmtId="0" fontId="14" fillId="0" borderId="51" xfId="0" applyFont="1" applyFill="1" applyBorder="1"/>
    <xf numFmtId="0" fontId="14" fillId="0" borderId="44" xfId="0" applyFont="1" applyBorder="1" applyAlignment="1">
      <alignment horizontal="left"/>
    </xf>
    <xf numFmtId="0" fontId="5" fillId="0" borderId="38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44" xfId="0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50" xfId="0" applyFont="1" applyBorder="1" applyAlignment="1">
      <alignment horizontal="left"/>
    </xf>
    <xf numFmtId="0" fontId="0" fillId="0" borderId="52" xfId="0" applyBorder="1" applyAlignment="1">
      <alignment horizontal="left"/>
    </xf>
    <xf numFmtId="0" fontId="14" fillId="0" borderId="30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" fillId="0" borderId="37" xfId="0" applyFont="1" applyBorder="1"/>
    <xf numFmtId="0" fontId="1" fillId="0" borderId="61" xfId="0" applyFont="1" applyBorder="1"/>
    <xf numFmtId="0" fontId="1" fillId="0" borderId="62" xfId="0" applyFont="1" applyBorder="1"/>
    <xf numFmtId="2" fontId="7" fillId="0" borderId="6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22" xfId="0" applyFont="1" applyFill="1" applyBorder="1" applyAlignment="1">
      <alignment horizontal="center"/>
    </xf>
    <xf numFmtId="2" fontId="7" fillId="0" borderId="13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5" fontId="17" fillId="0" borderId="0" xfId="0" applyNumberFormat="1" applyFont="1" applyBorder="1" applyAlignment="1">
      <alignment horizontal="center" vertical="center"/>
    </xf>
    <xf numFmtId="0" fontId="19" fillId="0" borderId="34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5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6" fillId="0" borderId="58" xfId="0" applyNumberFormat="1" applyFont="1" applyBorder="1" applyAlignment="1">
      <alignment horizontal="center" vertical="center"/>
    </xf>
    <xf numFmtId="0" fontId="20" fillId="0" borderId="58" xfId="0" applyFont="1" applyBorder="1" applyAlignment="1">
      <alignment horizontal="left"/>
    </xf>
    <xf numFmtId="0" fontId="1" fillId="0" borderId="3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0" fillId="0" borderId="5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56" xfId="0" applyFont="1" applyBorder="1" applyAlignment="1">
      <alignment horizontal="center"/>
    </xf>
  </cellXfs>
  <cellStyles count="25">
    <cellStyle name="Followed Hyperlink" xfId="24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P63"/>
  <sheetViews>
    <sheetView workbookViewId="0">
      <selection sqref="A1:I1"/>
    </sheetView>
  </sheetViews>
  <sheetFormatPr defaultColWidth="9.42578125" defaultRowHeight="12.75"/>
  <cols>
    <col min="1" max="2" width="9.42578125" style="13"/>
    <col min="3" max="3" width="12.42578125" style="13" bestFit="1" customWidth="1"/>
    <col min="4" max="4" width="15" style="13" bestFit="1" customWidth="1"/>
    <col min="5" max="5" width="20" style="13" customWidth="1"/>
    <col min="6" max="6" width="11.42578125" style="13" customWidth="1"/>
    <col min="7" max="7" width="21.140625" style="13" customWidth="1"/>
    <col min="8" max="8" width="7.28515625" style="18" customWidth="1"/>
    <col min="9" max="9" width="14.42578125" style="1" customWidth="1"/>
    <col min="10" max="10" width="2.7109375" customWidth="1"/>
    <col min="11" max="11" width="3.42578125" customWidth="1"/>
    <col min="12" max="12" width="4.7109375" customWidth="1"/>
    <col min="13" max="13" width="4" customWidth="1"/>
    <col min="14" max="14" width="6.28515625" customWidth="1"/>
    <col min="15" max="15" width="2.28515625" customWidth="1"/>
    <col min="16" max="17" width="9.42578125" customWidth="1"/>
  </cols>
  <sheetData>
    <row r="1" spans="1:16" ht="18.75" thickBot="1">
      <c r="A1" s="380" t="s">
        <v>183</v>
      </c>
      <c r="B1" s="380"/>
      <c r="C1" s="380"/>
      <c r="D1" s="380"/>
      <c r="E1" s="380"/>
      <c r="F1" s="380"/>
      <c r="G1" s="380"/>
      <c r="H1" s="380"/>
      <c r="I1" s="380"/>
      <c r="K1" s="86"/>
      <c r="L1" s="86"/>
      <c r="M1" s="86"/>
      <c r="N1" s="60"/>
    </row>
    <row r="2" spans="1:16" ht="26.25" thickBot="1">
      <c r="A2" s="177" t="s">
        <v>16</v>
      </c>
      <c r="B2" s="233" t="s">
        <v>19</v>
      </c>
      <c r="C2" s="129" t="s">
        <v>17</v>
      </c>
      <c r="D2" s="176" t="s">
        <v>0</v>
      </c>
      <c r="E2" s="175" t="s">
        <v>39</v>
      </c>
      <c r="F2" s="177" t="s">
        <v>9</v>
      </c>
      <c r="G2" s="175" t="s">
        <v>43</v>
      </c>
      <c r="H2" s="179" t="s">
        <v>5</v>
      </c>
      <c r="I2" s="130" t="s">
        <v>57</v>
      </c>
      <c r="K2" s="104" t="s">
        <v>40</v>
      </c>
      <c r="L2" s="105" t="s">
        <v>8</v>
      </c>
      <c r="M2" s="105" t="s">
        <v>41</v>
      </c>
      <c r="N2" s="89" t="s">
        <v>12</v>
      </c>
      <c r="P2" s="202" t="s">
        <v>155</v>
      </c>
    </row>
    <row r="3" spans="1:16">
      <c r="A3" s="203">
        <v>1</v>
      </c>
      <c r="B3" s="154">
        <v>222</v>
      </c>
      <c r="C3" s="362" t="s">
        <v>162</v>
      </c>
      <c r="D3" s="363" t="s">
        <v>163</v>
      </c>
      <c r="E3" s="364"/>
      <c r="F3" s="365" t="s">
        <v>45</v>
      </c>
      <c r="G3" s="367" t="s">
        <v>268</v>
      </c>
      <c r="H3" s="180">
        <v>30.58</v>
      </c>
      <c r="I3" s="342" t="s">
        <v>78</v>
      </c>
      <c r="K3" s="90" t="str">
        <f t="shared" ref="K3:K34" si="0">IF($F3="Civil Service",$A3,"")</f>
        <v/>
      </c>
      <c r="L3" s="91">
        <f t="shared" ref="L3:L34" si="1">IF($F3="RAFAA",$A3,"")</f>
        <v>1</v>
      </c>
      <c r="M3" s="193" t="str">
        <f t="shared" ref="M3:M42" si="2">IF($F3="Police",$A3,"")</f>
        <v/>
      </c>
      <c r="N3" s="93" t="str">
        <f t="shared" ref="N3:N42" si="3">IF($F3="Fire",$A3,"")</f>
        <v/>
      </c>
      <c r="P3" s="260"/>
    </row>
    <row r="4" spans="1:16">
      <c r="A4" s="155">
        <v>2</v>
      </c>
      <c r="B4" s="146">
        <v>219</v>
      </c>
      <c r="C4" s="242" t="s">
        <v>79</v>
      </c>
      <c r="D4" s="240" t="s">
        <v>172</v>
      </c>
      <c r="E4" s="346" t="s">
        <v>72</v>
      </c>
      <c r="F4" s="366" t="s">
        <v>10</v>
      </c>
      <c r="G4" s="251"/>
      <c r="H4" s="181">
        <v>31.16</v>
      </c>
      <c r="I4" s="114" t="s">
        <v>78</v>
      </c>
      <c r="J4" s="8"/>
      <c r="K4" s="94">
        <f t="shared" si="0"/>
        <v>2</v>
      </c>
      <c r="L4" s="61" t="str">
        <f t="shared" si="1"/>
        <v/>
      </c>
      <c r="M4" s="151" t="str">
        <f t="shared" si="2"/>
        <v/>
      </c>
      <c r="N4" s="95" t="str">
        <f t="shared" si="3"/>
        <v/>
      </c>
      <c r="P4" s="124"/>
    </row>
    <row r="5" spans="1:16">
      <c r="A5" s="155">
        <v>3</v>
      </c>
      <c r="B5" s="146">
        <v>213</v>
      </c>
      <c r="C5" s="242" t="s">
        <v>82</v>
      </c>
      <c r="D5" s="240" t="s">
        <v>215</v>
      </c>
      <c r="E5" s="245"/>
      <c r="F5" s="366" t="s">
        <v>11</v>
      </c>
      <c r="G5" s="249"/>
      <c r="H5" s="181">
        <v>31.33</v>
      </c>
      <c r="I5" s="114" t="s">
        <v>78</v>
      </c>
      <c r="K5" s="150" t="str">
        <f t="shared" si="0"/>
        <v/>
      </c>
      <c r="L5" s="61" t="str">
        <f t="shared" si="1"/>
        <v/>
      </c>
      <c r="M5" s="151">
        <f t="shared" si="2"/>
        <v>3</v>
      </c>
      <c r="N5" s="95" t="str">
        <f t="shared" si="3"/>
        <v/>
      </c>
      <c r="P5" s="124"/>
    </row>
    <row r="6" spans="1:16">
      <c r="A6" s="155">
        <v>4</v>
      </c>
      <c r="B6" s="146">
        <v>214</v>
      </c>
      <c r="C6" s="242" t="s">
        <v>68</v>
      </c>
      <c r="D6" s="240" t="s">
        <v>69</v>
      </c>
      <c r="E6" s="346" t="s">
        <v>240</v>
      </c>
      <c r="F6" s="366" t="s">
        <v>10</v>
      </c>
      <c r="G6" s="249"/>
      <c r="H6" s="181">
        <v>31.44</v>
      </c>
      <c r="I6" s="114" t="s">
        <v>61</v>
      </c>
      <c r="K6" s="150">
        <f t="shared" si="0"/>
        <v>4</v>
      </c>
      <c r="L6" s="61" t="str">
        <f t="shared" si="1"/>
        <v/>
      </c>
      <c r="M6" s="151" t="str">
        <f t="shared" si="2"/>
        <v/>
      </c>
      <c r="N6" s="95" t="str">
        <f t="shared" si="3"/>
        <v/>
      </c>
      <c r="P6" s="124"/>
    </row>
    <row r="7" spans="1:16">
      <c r="A7" s="155">
        <v>5</v>
      </c>
      <c r="B7" s="146">
        <v>229</v>
      </c>
      <c r="C7" s="242" t="s">
        <v>281</v>
      </c>
      <c r="D7" s="240" t="s">
        <v>282</v>
      </c>
      <c r="E7" s="244"/>
      <c r="F7" s="249" t="s">
        <v>45</v>
      </c>
      <c r="G7" s="248"/>
      <c r="H7" s="181">
        <v>32.049999999999997</v>
      </c>
      <c r="I7" s="114" t="s">
        <v>78</v>
      </c>
      <c r="J7" s="8"/>
      <c r="K7" s="150" t="str">
        <f t="shared" si="0"/>
        <v/>
      </c>
      <c r="L7" s="61">
        <f t="shared" si="1"/>
        <v>5</v>
      </c>
      <c r="M7" s="151" t="str">
        <f t="shared" si="2"/>
        <v/>
      </c>
      <c r="N7" s="95" t="str">
        <f t="shared" si="3"/>
        <v/>
      </c>
      <c r="P7" s="124"/>
    </row>
    <row r="8" spans="1:16">
      <c r="A8" s="155">
        <v>6</v>
      </c>
      <c r="B8" s="146">
        <v>227</v>
      </c>
      <c r="C8" s="242" t="s">
        <v>275</v>
      </c>
      <c r="D8" s="240" t="s">
        <v>276</v>
      </c>
      <c r="E8" s="346" t="s">
        <v>277</v>
      </c>
      <c r="F8" s="249" t="s">
        <v>45</v>
      </c>
      <c r="G8" s="251"/>
      <c r="H8" s="181">
        <v>32.28</v>
      </c>
      <c r="I8" s="114" t="s">
        <v>78</v>
      </c>
      <c r="J8" s="8"/>
      <c r="K8" s="150" t="str">
        <f t="shared" si="0"/>
        <v/>
      </c>
      <c r="L8" s="61">
        <f t="shared" si="1"/>
        <v>6</v>
      </c>
      <c r="M8" s="151" t="str">
        <f t="shared" si="2"/>
        <v/>
      </c>
      <c r="N8" s="95" t="str">
        <f t="shared" si="3"/>
        <v/>
      </c>
      <c r="P8" s="124"/>
    </row>
    <row r="9" spans="1:16">
      <c r="A9" s="155">
        <v>7</v>
      </c>
      <c r="B9" s="146">
        <v>223</v>
      </c>
      <c r="C9" s="242" t="s">
        <v>62</v>
      </c>
      <c r="D9" s="240" t="s">
        <v>271</v>
      </c>
      <c r="E9" s="244"/>
      <c r="F9" s="249" t="s">
        <v>45</v>
      </c>
      <c r="G9" s="248"/>
      <c r="H9" s="181">
        <v>32.47</v>
      </c>
      <c r="I9" s="114" t="s">
        <v>78</v>
      </c>
      <c r="K9" s="94" t="str">
        <f t="shared" si="0"/>
        <v/>
      </c>
      <c r="L9" s="61">
        <f t="shared" si="1"/>
        <v>7</v>
      </c>
      <c r="M9" s="151" t="str">
        <f t="shared" si="2"/>
        <v/>
      </c>
      <c r="N9" s="95" t="str">
        <f t="shared" si="3"/>
        <v/>
      </c>
      <c r="P9" s="124"/>
    </row>
    <row r="10" spans="1:16">
      <c r="A10" s="155">
        <v>8</v>
      </c>
      <c r="B10" s="146">
        <v>215</v>
      </c>
      <c r="C10" s="242" t="s">
        <v>70</v>
      </c>
      <c r="D10" s="240" t="s">
        <v>71</v>
      </c>
      <c r="E10" s="346" t="s">
        <v>72</v>
      </c>
      <c r="F10" s="249" t="s">
        <v>10</v>
      </c>
      <c r="G10" s="249"/>
      <c r="H10" s="181">
        <v>33.31</v>
      </c>
      <c r="I10" s="114" t="s">
        <v>61</v>
      </c>
      <c r="K10" s="94">
        <f t="shared" si="0"/>
        <v>8</v>
      </c>
      <c r="L10" s="151" t="str">
        <f t="shared" si="1"/>
        <v/>
      </c>
      <c r="M10" s="151" t="str">
        <f t="shared" si="2"/>
        <v/>
      </c>
      <c r="N10" s="95" t="str">
        <f t="shared" si="3"/>
        <v/>
      </c>
      <c r="P10" s="124"/>
    </row>
    <row r="11" spans="1:16">
      <c r="A11" s="155">
        <v>9</v>
      </c>
      <c r="B11" s="146">
        <v>217</v>
      </c>
      <c r="C11" s="242" t="s">
        <v>241</v>
      </c>
      <c r="D11" s="240" t="s">
        <v>76</v>
      </c>
      <c r="E11" s="346" t="s">
        <v>77</v>
      </c>
      <c r="F11" s="249" t="s">
        <v>10</v>
      </c>
      <c r="G11" s="248"/>
      <c r="H11" s="181">
        <v>34.159999999999997</v>
      </c>
      <c r="I11" s="114" t="s">
        <v>61</v>
      </c>
      <c r="K11" s="94">
        <f t="shared" si="0"/>
        <v>9</v>
      </c>
      <c r="L11" s="151" t="str">
        <f t="shared" si="1"/>
        <v/>
      </c>
      <c r="M11" s="151" t="str">
        <f t="shared" si="2"/>
        <v/>
      </c>
      <c r="N11" s="95" t="str">
        <f t="shared" si="3"/>
        <v/>
      </c>
      <c r="P11" s="124"/>
    </row>
    <row r="12" spans="1:16">
      <c r="A12" s="155">
        <v>10</v>
      </c>
      <c r="B12" s="146">
        <v>208</v>
      </c>
      <c r="C12" s="242" t="s">
        <v>209</v>
      </c>
      <c r="D12" s="240" t="s">
        <v>210</v>
      </c>
      <c r="E12" s="346" t="s">
        <v>248</v>
      </c>
      <c r="F12" s="249" t="s">
        <v>11</v>
      </c>
      <c r="G12" s="248"/>
      <c r="H12" s="181">
        <v>34.299999999999997</v>
      </c>
      <c r="I12" s="114" t="s">
        <v>78</v>
      </c>
      <c r="J12" s="8"/>
      <c r="K12" s="94" t="str">
        <f t="shared" si="0"/>
        <v/>
      </c>
      <c r="L12" s="151" t="str">
        <f t="shared" si="1"/>
        <v/>
      </c>
      <c r="M12" s="151">
        <f t="shared" si="2"/>
        <v>10</v>
      </c>
      <c r="N12" s="95" t="str">
        <f t="shared" si="3"/>
        <v/>
      </c>
      <c r="P12" s="124"/>
    </row>
    <row r="13" spans="1:16">
      <c r="A13" s="155">
        <v>11</v>
      </c>
      <c r="B13" s="146">
        <v>220</v>
      </c>
      <c r="C13" s="242" t="s">
        <v>246</v>
      </c>
      <c r="D13" s="240" t="s">
        <v>247</v>
      </c>
      <c r="E13" s="346" t="s">
        <v>245</v>
      </c>
      <c r="F13" s="249" t="s">
        <v>10</v>
      </c>
      <c r="G13" s="249"/>
      <c r="H13" s="181">
        <v>34.47</v>
      </c>
      <c r="I13" s="114" t="s">
        <v>61</v>
      </c>
      <c r="K13" s="94">
        <f t="shared" si="0"/>
        <v>11</v>
      </c>
      <c r="L13" s="151" t="str">
        <f t="shared" si="1"/>
        <v/>
      </c>
      <c r="M13" s="151" t="str">
        <f t="shared" si="2"/>
        <v/>
      </c>
      <c r="N13" s="95" t="str">
        <f t="shared" si="3"/>
        <v/>
      </c>
      <c r="P13" s="124"/>
    </row>
    <row r="14" spans="1:16">
      <c r="A14" s="155">
        <v>12</v>
      </c>
      <c r="B14" s="146">
        <v>218</v>
      </c>
      <c r="C14" s="242" t="s">
        <v>242</v>
      </c>
      <c r="D14" s="240" t="s">
        <v>243</v>
      </c>
      <c r="E14" s="346" t="s">
        <v>244</v>
      </c>
      <c r="F14" s="249" t="s">
        <v>10</v>
      </c>
      <c r="G14" s="248"/>
      <c r="H14" s="181">
        <v>35.090000000000003</v>
      </c>
      <c r="I14" s="114" t="s">
        <v>78</v>
      </c>
      <c r="K14" s="94">
        <f t="shared" si="0"/>
        <v>12</v>
      </c>
      <c r="L14" s="151" t="str">
        <f t="shared" si="1"/>
        <v/>
      </c>
      <c r="M14" s="61" t="str">
        <f t="shared" si="2"/>
        <v/>
      </c>
      <c r="N14" s="95" t="str">
        <f t="shared" si="3"/>
        <v/>
      </c>
      <c r="P14" s="124"/>
    </row>
    <row r="15" spans="1:16">
      <c r="A15" s="155">
        <v>13</v>
      </c>
      <c r="B15" s="146">
        <v>224</v>
      </c>
      <c r="C15" s="242" t="s">
        <v>269</v>
      </c>
      <c r="D15" s="240" t="s">
        <v>270</v>
      </c>
      <c r="E15" s="346" t="s">
        <v>272</v>
      </c>
      <c r="F15" s="249" t="s">
        <v>45</v>
      </c>
      <c r="G15" s="248"/>
      <c r="H15" s="181">
        <v>35.270000000000003</v>
      </c>
      <c r="I15" s="114" t="s">
        <v>61</v>
      </c>
      <c r="K15" s="94" t="str">
        <f t="shared" si="0"/>
        <v/>
      </c>
      <c r="L15" s="151">
        <f t="shared" si="1"/>
        <v>13</v>
      </c>
      <c r="M15" s="61" t="str">
        <f t="shared" si="2"/>
        <v/>
      </c>
      <c r="N15" s="95" t="str">
        <f t="shared" si="3"/>
        <v/>
      </c>
      <c r="P15" s="124"/>
    </row>
    <row r="16" spans="1:16">
      <c r="A16" s="155">
        <v>14</v>
      </c>
      <c r="B16" s="146">
        <v>216</v>
      </c>
      <c r="C16" s="242" t="s">
        <v>73</v>
      </c>
      <c r="D16" s="240" t="s">
        <v>74</v>
      </c>
      <c r="E16" s="346" t="s">
        <v>75</v>
      </c>
      <c r="F16" s="249" t="s">
        <v>10</v>
      </c>
      <c r="G16" s="248"/>
      <c r="H16" s="181">
        <v>36.06</v>
      </c>
      <c r="I16" s="114" t="s">
        <v>61</v>
      </c>
      <c r="K16" s="94">
        <f t="shared" si="0"/>
        <v>14</v>
      </c>
      <c r="L16" s="151" t="str">
        <f t="shared" si="1"/>
        <v/>
      </c>
      <c r="M16" s="61" t="str">
        <f t="shared" si="2"/>
        <v/>
      </c>
      <c r="N16" s="95" t="str">
        <f t="shared" si="3"/>
        <v/>
      </c>
      <c r="P16" s="124"/>
    </row>
    <row r="17" spans="1:16">
      <c r="A17" s="155">
        <v>15</v>
      </c>
      <c r="B17" s="146">
        <v>221</v>
      </c>
      <c r="C17" s="242" t="s">
        <v>59</v>
      </c>
      <c r="D17" s="240" t="s">
        <v>60</v>
      </c>
      <c r="E17" s="245"/>
      <c r="F17" s="249" t="s">
        <v>45</v>
      </c>
      <c r="G17" s="249" t="s">
        <v>301</v>
      </c>
      <c r="H17" s="181">
        <v>36.119999999999997</v>
      </c>
      <c r="I17" s="114" t="s">
        <v>61</v>
      </c>
      <c r="K17" s="94" t="str">
        <f t="shared" si="0"/>
        <v/>
      </c>
      <c r="L17" s="151">
        <f t="shared" si="1"/>
        <v>15</v>
      </c>
      <c r="M17" s="61" t="str">
        <f t="shared" si="2"/>
        <v/>
      </c>
      <c r="N17" s="95" t="str">
        <f t="shared" si="3"/>
        <v/>
      </c>
      <c r="P17" s="124"/>
    </row>
    <row r="18" spans="1:16">
      <c r="A18" s="155">
        <v>16</v>
      </c>
      <c r="B18" s="146">
        <v>201</v>
      </c>
      <c r="C18" s="189" t="s">
        <v>87</v>
      </c>
      <c r="D18" s="173" t="s">
        <v>88</v>
      </c>
      <c r="E18" s="245"/>
      <c r="F18" s="185" t="s">
        <v>12</v>
      </c>
      <c r="G18" s="251"/>
      <c r="H18" s="181">
        <v>36.450000000000003</v>
      </c>
      <c r="I18" s="99" t="s">
        <v>61</v>
      </c>
      <c r="J18" s="8"/>
      <c r="K18" s="94" t="str">
        <f t="shared" si="0"/>
        <v/>
      </c>
      <c r="L18" s="151" t="str">
        <f t="shared" si="1"/>
        <v/>
      </c>
      <c r="M18" s="61" t="str">
        <f t="shared" si="2"/>
        <v/>
      </c>
      <c r="N18" s="95">
        <f t="shared" si="3"/>
        <v>16</v>
      </c>
      <c r="P18" s="124"/>
    </row>
    <row r="19" spans="1:16">
      <c r="A19" s="155">
        <v>17</v>
      </c>
      <c r="B19" s="146">
        <v>233</v>
      </c>
      <c r="C19" s="242" t="s">
        <v>312</v>
      </c>
      <c r="D19" s="173" t="s">
        <v>331</v>
      </c>
      <c r="E19" s="244"/>
      <c r="F19" s="248" t="s">
        <v>8</v>
      </c>
      <c r="G19" s="248" t="s">
        <v>106</v>
      </c>
      <c r="H19" s="181">
        <v>37.14</v>
      </c>
      <c r="I19" s="99" t="s">
        <v>78</v>
      </c>
      <c r="K19" s="94" t="str">
        <f t="shared" si="0"/>
        <v/>
      </c>
      <c r="L19" s="151" t="str">
        <f t="shared" si="1"/>
        <v/>
      </c>
      <c r="M19" s="61" t="str">
        <f t="shared" si="2"/>
        <v/>
      </c>
      <c r="N19" s="95" t="str">
        <f t="shared" si="3"/>
        <v/>
      </c>
      <c r="P19" s="124"/>
    </row>
    <row r="20" spans="1:16">
      <c r="A20" s="155">
        <v>18</v>
      </c>
      <c r="B20" s="146">
        <v>239</v>
      </c>
      <c r="C20" s="189" t="s">
        <v>340</v>
      </c>
      <c r="D20" s="173" t="s">
        <v>220</v>
      </c>
      <c r="E20" s="245"/>
      <c r="F20" s="248" t="s">
        <v>45</v>
      </c>
      <c r="G20" s="249" t="s">
        <v>301</v>
      </c>
      <c r="H20" s="181">
        <v>37.36</v>
      </c>
      <c r="I20" s="99" t="s">
        <v>61</v>
      </c>
      <c r="J20" s="8"/>
      <c r="K20" s="94" t="str">
        <f t="shared" si="0"/>
        <v/>
      </c>
      <c r="L20" s="61">
        <f t="shared" si="1"/>
        <v>18</v>
      </c>
      <c r="M20" s="61" t="str">
        <f t="shared" si="2"/>
        <v/>
      </c>
      <c r="N20" s="95" t="str">
        <f t="shared" si="3"/>
        <v/>
      </c>
      <c r="P20" s="124"/>
    </row>
    <row r="21" spans="1:16">
      <c r="A21" s="155">
        <v>19</v>
      </c>
      <c r="B21" s="146">
        <v>226</v>
      </c>
      <c r="C21" s="242" t="s">
        <v>64</v>
      </c>
      <c r="D21" s="240" t="s">
        <v>65</v>
      </c>
      <c r="E21" s="244"/>
      <c r="F21" s="249" t="s">
        <v>45</v>
      </c>
      <c r="G21" s="249" t="s">
        <v>147</v>
      </c>
      <c r="H21" s="181">
        <v>39.32</v>
      </c>
      <c r="I21" s="114" t="s">
        <v>78</v>
      </c>
      <c r="K21" s="94" t="str">
        <f t="shared" si="0"/>
        <v/>
      </c>
      <c r="L21" s="61">
        <f t="shared" si="1"/>
        <v>19</v>
      </c>
      <c r="M21" s="61" t="str">
        <f t="shared" si="2"/>
        <v/>
      </c>
      <c r="N21" s="95" t="str">
        <f t="shared" si="3"/>
        <v/>
      </c>
      <c r="P21" s="124"/>
    </row>
    <row r="22" spans="1:16">
      <c r="A22" s="155">
        <v>20</v>
      </c>
      <c r="B22" s="146">
        <v>230</v>
      </c>
      <c r="C22" s="242" t="s">
        <v>284</v>
      </c>
      <c r="D22" s="240" t="s">
        <v>126</v>
      </c>
      <c r="E22" s="245"/>
      <c r="F22" s="249" t="s">
        <v>45</v>
      </c>
      <c r="G22" s="249" t="s">
        <v>283</v>
      </c>
      <c r="H22" s="181">
        <v>40.11</v>
      </c>
      <c r="I22" s="114" t="s">
        <v>78</v>
      </c>
      <c r="J22" s="8"/>
      <c r="K22" s="94" t="str">
        <f t="shared" si="0"/>
        <v/>
      </c>
      <c r="L22" s="61">
        <f t="shared" si="1"/>
        <v>20</v>
      </c>
      <c r="M22" s="61" t="str">
        <f t="shared" si="2"/>
        <v/>
      </c>
      <c r="N22" s="95" t="str">
        <f t="shared" si="3"/>
        <v/>
      </c>
      <c r="P22" s="124"/>
    </row>
    <row r="23" spans="1:16">
      <c r="A23" s="155">
        <v>21</v>
      </c>
      <c r="B23" s="146">
        <v>202</v>
      </c>
      <c r="C23" s="189" t="s">
        <v>177</v>
      </c>
      <c r="D23" s="173" t="s">
        <v>178</v>
      </c>
      <c r="E23" s="245"/>
      <c r="F23" s="185" t="s">
        <v>12</v>
      </c>
      <c r="G23" s="160"/>
      <c r="H23" s="181">
        <v>41.03</v>
      </c>
      <c r="I23" s="99" t="s">
        <v>61</v>
      </c>
      <c r="K23" s="94" t="str">
        <f t="shared" si="0"/>
        <v/>
      </c>
      <c r="L23" s="61" t="str">
        <f t="shared" si="1"/>
        <v/>
      </c>
      <c r="M23" s="61" t="str">
        <f t="shared" si="2"/>
        <v/>
      </c>
      <c r="N23" s="95">
        <f t="shared" si="3"/>
        <v>21</v>
      </c>
      <c r="P23" s="124"/>
    </row>
    <row r="24" spans="1:16">
      <c r="A24" s="155">
        <v>22</v>
      </c>
      <c r="B24" s="146">
        <v>232</v>
      </c>
      <c r="C24" s="189" t="s">
        <v>207</v>
      </c>
      <c r="D24" s="173" t="s">
        <v>327</v>
      </c>
      <c r="E24" s="244"/>
      <c r="F24" s="248" t="s">
        <v>8</v>
      </c>
      <c r="G24" s="248" t="s">
        <v>316</v>
      </c>
      <c r="H24" s="181">
        <v>43.09</v>
      </c>
      <c r="I24" s="99" t="s">
        <v>78</v>
      </c>
      <c r="J24" s="8"/>
      <c r="K24" s="94" t="str">
        <f t="shared" si="0"/>
        <v/>
      </c>
      <c r="L24" s="61" t="str">
        <f t="shared" si="1"/>
        <v/>
      </c>
      <c r="M24" s="61" t="str">
        <f t="shared" si="2"/>
        <v/>
      </c>
      <c r="N24" s="95" t="str">
        <f t="shared" si="3"/>
        <v/>
      </c>
      <c r="P24" s="124"/>
    </row>
    <row r="25" spans="1:16">
      <c r="A25" s="155">
        <v>23</v>
      </c>
      <c r="B25" s="146">
        <v>234</v>
      </c>
      <c r="C25" s="189" t="s">
        <v>332</v>
      </c>
      <c r="D25" s="173" t="s">
        <v>233</v>
      </c>
      <c r="E25" s="244"/>
      <c r="F25" s="248" t="s">
        <v>8</v>
      </c>
      <c r="G25" s="248" t="s">
        <v>66</v>
      </c>
      <c r="H25" s="181">
        <v>43.31</v>
      </c>
      <c r="I25" s="99" t="s">
        <v>78</v>
      </c>
      <c r="J25" s="8"/>
      <c r="K25" s="94" t="str">
        <f t="shared" si="0"/>
        <v/>
      </c>
      <c r="L25" s="61" t="str">
        <f t="shared" si="1"/>
        <v/>
      </c>
      <c r="M25" s="61" t="str">
        <f t="shared" si="2"/>
        <v/>
      </c>
      <c r="N25" s="95" t="str">
        <f t="shared" si="3"/>
        <v/>
      </c>
      <c r="P25" s="124"/>
    </row>
    <row r="26" spans="1:16">
      <c r="A26" s="155">
        <v>24</v>
      </c>
      <c r="B26" s="146">
        <v>225</v>
      </c>
      <c r="C26" s="242" t="s">
        <v>273</v>
      </c>
      <c r="D26" s="240" t="s">
        <v>274</v>
      </c>
      <c r="E26" s="244"/>
      <c r="F26" s="249" t="s">
        <v>45</v>
      </c>
      <c r="G26" s="248"/>
      <c r="H26" s="181">
        <v>43.57</v>
      </c>
      <c r="I26" s="114" t="s">
        <v>61</v>
      </c>
      <c r="J26" s="8"/>
      <c r="K26" s="94" t="str">
        <f t="shared" si="0"/>
        <v/>
      </c>
      <c r="L26" s="61">
        <f t="shared" si="1"/>
        <v>24</v>
      </c>
      <c r="M26" s="61" t="str">
        <f t="shared" si="2"/>
        <v/>
      </c>
      <c r="N26" s="95" t="str">
        <f t="shared" si="3"/>
        <v/>
      </c>
      <c r="P26" s="124"/>
    </row>
    <row r="27" spans="1:16" s="8" customFormat="1">
      <c r="A27" s="155">
        <v>25</v>
      </c>
      <c r="B27" s="146">
        <v>238</v>
      </c>
      <c r="C27" s="189" t="s">
        <v>338</v>
      </c>
      <c r="D27" s="173" t="s">
        <v>339</v>
      </c>
      <c r="E27" s="245"/>
      <c r="F27" s="248" t="s">
        <v>45</v>
      </c>
      <c r="G27" s="356"/>
      <c r="H27" s="181">
        <v>44.08</v>
      </c>
      <c r="I27" s="99" t="s">
        <v>61</v>
      </c>
      <c r="K27" s="94" t="str">
        <f t="shared" si="0"/>
        <v/>
      </c>
      <c r="L27" s="61">
        <f t="shared" si="1"/>
        <v>25</v>
      </c>
      <c r="M27" s="61" t="str">
        <f t="shared" si="2"/>
        <v/>
      </c>
      <c r="N27" s="95" t="str">
        <f t="shared" si="3"/>
        <v/>
      </c>
      <c r="O27"/>
      <c r="P27" s="124"/>
    </row>
    <row r="28" spans="1:16" s="8" customFormat="1">
      <c r="A28" s="155">
        <v>26</v>
      </c>
      <c r="B28" s="146">
        <v>235</v>
      </c>
      <c r="C28" s="242" t="s">
        <v>333</v>
      </c>
      <c r="D28" s="173" t="s">
        <v>334</v>
      </c>
      <c r="E28" s="244"/>
      <c r="F28" s="248" t="s">
        <v>8</v>
      </c>
      <c r="G28" s="248" t="s">
        <v>66</v>
      </c>
      <c r="H28" s="181">
        <v>44.41</v>
      </c>
      <c r="I28" s="99" t="s">
        <v>78</v>
      </c>
      <c r="K28" s="94" t="str">
        <f t="shared" si="0"/>
        <v/>
      </c>
      <c r="L28" s="61" t="str">
        <f t="shared" si="1"/>
        <v/>
      </c>
      <c r="M28" s="61" t="str">
        <f t="shared" si="2"/>
        <v/>
      </c>
      <c r="N28" s="95" t="str">
        <f t="shared" si="3"/>
        <v/>
      </c>
      <c r="O28"/>
      <c r="P28" s="124"/>
    </row>
    <row r="29" spans="1:16" s="8" customFormat="1">
      <c r="A29" s="155">
        <v>27</v>
      </c>
      <c r="B29" s="146">
        <v>204</v>
      </c>
      <c r="C29" s="189" t="s">
        <v>181</v>
      </c>
      <c r="D29" s="173" t="s">
        <v>182</v>
      </c>
      <c r="E29" s="244"/>
      <c r="F29" s="185" t="s">
        <v>12</v>
      </c>
      <c r="G29" s="248"/>
      <c r="H29" s="181">
        <v>46.32</v>
      </c>
      <c r="I29" s="99" t="s">
        <v>78</v>
      </c>
      <c r="K29" s="94" t="str">
        <f t="shared" si="0"/>
        <v/>
      </c>
      <c r="L29" s="61" t="str">
        <f t="shared" si="1"/>
        <v/>
      </c>
      <c r="M29" s="61" t="str">
        <f t="shared" si="2"/>
        <v/>
      </c>
      <c r="N29" s="95">
        <f t="shared" si="3"/>
        <v>27</v>
      </c>
      <c r="O29"/>
      <c r="P29" s="124"/>
    </row>
    <row r="30" spans="1:16" s="8" customFormat="1">
      <c r="A30" s="155">
        <v>28</v>
      </c>
      <c r="B30" s="146">
        <v>237</v>
      </c>
      <c r="C30" s="189" t="s">
        <v>366</v>
      </c>
      <c r="D30" s="173" t="s">
        <v>367</v>
      </c>
      <c r="E30" s="244"/>
      <c r="F30" s="248" t="s">
        <v>10</v>
      </c>
      <c r="G30" s="248"/>
      <c r="H30" s="181">
        <v>49.12</v>
      </c>
      <c r="I30" s="114" t="s">
        <v>78</v>
      </c>
      <c r="K30" s="94">
        <f t="shared" si="0"/>
        <v>28</v>
      </c>
      <c r="L30" s="61" t="str">
        <f t="shared" si="1"/>
        <v/>
      </c>
      <c r="M30" s="61" t="str">
        <f t="shared" si="2"/>
        <v/>
      </c>
      <c r="N30" s="95" t="str">
        <f t="shared" si="3"/>
        <v/>
      </c>
      <c r="O30"/>
      <c r="P30" s="124"/>
    </row>
    <row r="31" spans="1:16" s="8" customFormat="1">
      <c r="A31" s="155">
        <v>29</v>
      </c>
      <c r="B31" s="146">
        <v>203</v>
      </c>
      <c r="C31" s="189" t="s">
        <v>179</v>
      </c>
      <c r="D31" s="173" t="s">
        <v>180</v>
      </c>
      <c r="E31" s="245"/>
      <c r="F31" s="185" t="s">
        <v>12</v>
      </c>
      <c r="G31" s="249"/>
      <c r="H31" s="181">
        <v>50.14</v>
      </c>
      <c r="I31" s="114" t="s">
        <v>61</v>
      </c>
      <c r="K31" s="94" t="str">
        <f t="shared" si="0"/>
        <v/>
      </c>
      <c r="L31" s="61" t="str">
        <f t="shared" si="1"/>
        <v/>
      </c>
      <c r="M31" s="61" t="str">
        <f t="shared" si="2"/>
        <v/>
      </c>
      <c r="N31" s="95">
        <f t="shared" si="3"/>
        <v>29</v>
      </c>
      <c r="O31"/>
      <c r="P31" s="124"/>
    </row>
    <row r="32" spans="1:16" s="8" customFormat="1">
      <c r="A32" s="155">
        <v>30</v>
      </c>
      <c r="B32" s="146">
        <v>240</v>
      </c>
      <c r="C32" s="189"/>
      <c r="D32" s="173" t="s">
        <v>351</v>
      </c>
      <c r="E32" s="245"/>
      <c r="F32" s="248" t="s">
        <v>8</v>
      </c>
      <c r="G32" s="248" t="s">
        <v>316</v>
      </c>
      <c r="H32" s="181">
        <v>50.19</v>
      </c>
      <c r="I32" s="126" t="s">
        <v>78</v>
      </c>
      <c r="K32" s="94" t="str">
        <f t="shared" si="0"/>
        <v/>
      </c>
      <c r="L32" s="61" t="str">
        <f t="shared" si="1"/>
        <v/>
      </c>
      <c r="M32" s="61" t="str">
        <f t="shared" si="2"/>
        <v/>
      </c>
      <c r="N32" s="95" t="str">
        <f t="shared" si="3"/>
        <v/>
      </c>
      <c r="O32"/>
      <c r="P32" s="124"/>
    </row>
    <row r="33" spans="1:16" s="8" customFormat="1">
      <c r="A33" s="155">
        <v>31</v>
      </c>
      <c r="B33" s="146">
        <v>236</v>
      </c>
      <c r="C33" s="189" t="s">
        <v>335</v>
      </c>
      <c r="D33" s="173" t="s">
        <v>336</v>
      </c>
      <c r="E33" s="244"/>
      <c r="F33" s="185" t="s">
        <v>8</v>
      </c>
      <c r="G33" s="248" t="s">
        <v>337</v>
      </c>
      <c r="H33" s="181">
        <v>56.37</v>
      </c>
      <c r="I33" s="99" t="s">
        <v>61</v>
      </c>
      <c r="K33" s="94" t="str">
        <f t="shared" si="0"/>
        <v/>
      </c>
      <c r="L33" s="61" t="str">
        <f t="shared" si="1"/>
        <v/>
      </c>
      <c r="M33" s="61" t="str">
        <f t="shared" si="2"/>
        <v/>
      </c>
      <c r="N33" s="95" t="str">
        <f t="shared" si="3"/>
        <v/>
      </c>
      <c r="O33"/>
      <c r="P33" s="124"/>
    </row>
    <row r="34" spans="1:16" s="8" customFormat="1">
      <c r="A34" s="361" t="s">
        <v>372</v>
      </c>
      <c r="B34" s="359">
        <v>231</v>
      </c>
      <c r="C34" s="189" t="s">
        <v>314</v>
      </c>
      <c r="D34" s="173" t="s">
        <v>324</v>
      </c>
      <c r="E34" s="244"/>
      <c r="F34" s="185" t="s">
        <v>325</v>
      </c>
      <c r="G34" s="248" t="s">
        <v>302</v>
      </c>
      <c r="H34" s="181"/>
      <c r="I34" s="99" t="s">
        <v>78</v>
      </c>
      <c r="K34" s="94" t="str">
        <f t="shared" si="0"/>
        <v/>
      </c>
      <c r="L34" s="61" t="str">
        <f t="shared" si="1"/>
        <v/>
      </c>
      <c r="M34" s="61" t="str">
        <f t="shared" si="2"/>
        <v/>
      </c>
      <c r="N34" s="95" t="str">
        <f t="shared" si="3"/>
        <v/>
      </c>
      <c r="O34"/>
      <c r="P34" s="124"/>
    </row>
    <row r="35" spans="1:16" s="8" customFormat="1">
      <c r="A35" s="361" t="s">
        <v>371</v>
      </c>
      <c r="B35" s="359">
        <v>205</v>
      </c>
      <c r="C35" s="242" t="s">
        <v>207</v>
      </c>
      <c r="D35" s="240" t="s">
        <v>208</v>
      </c>
      <c r="E35" s="245"/>
      <c r="F35" s="249" t="s">
        <v>11</v>
      </c>
      <c r="G35" s="185"/>
      <c r="H35" s="181"/>
      <c r="I35" s="114" t="s">
        <v>78</v>
      </c>
      <c r="K35" s="94" t="str">
        <f t="shared" ref="K35:K54" si="4">IF($F35="Civil Service",$A35,"")</f>
        <v/>
      </c>
      <c r="L35" s="61" t="str">
        <f t="shared" ref="L35:L54" si="5">IF($F35="RAFAA",$A35,"")</f>
        <v/>
      </c>
      <c r="M35" s="61" t="str">
        <f t="shared" si="2"/>
        <v>DNS</v>
      </c>
      <c r="N35" s="95" t="str">
        <f t="shared" si="3"/>
        <v/>
      </c>
      <c r="O35"/>
      <c r="P35" s="124"/>
    </row>
    <row r="36" spans="1:16" s="8" customFormat="1">
      <c r="A36" s="361" t="s">
        <v>371</v>
      </c>
      <c r="B36" s="359">
        <v>211</v>
      </c>
      <c r="C36" s="242" t="s">
        <v>63</v>
      </c>
      <c r="D36" s="240" t="s">
        <v>67</v>
      </c>
      <c r="E36" s="245"/>
      <c r="F36" s="249" t="s">
        <v>11</v>
      </c>
      <c r="G36" s="248"/>
      <c r="H36" s="181"/>
      <c r="I36" s="114" t="s">
        <v>78</v>
      </c>
      <c r="K36" s="94" t="str">
        <f t="shared" si="4"/>
        <v/>
      </c>
      <c r="L36" s="61" t="str">
        <f t="shared" si="5"/>
        <v/>
      </c>
      <c r="M36" s="61" t="str">
        <f t="shared" si="2"/>
        <v>DNS</v>
      </c>
      <c r="N36" s="95" t="str">
        <f t="shared" si="3"/>
        <v/>
      </c>
      <c r="O36"/>
      <c r="P36" s="124"/>
    </row>
    <row r="37" spans="1:16" s="8" customFormat="1">
      <c r="A37" s="361" t="s">
        <v>371</v>
      </c>
      <c r="B37" s="359">
        <v>228</v>
      </c>
      <c r="C37" s="242" t="s">
        <v>62</v>
      </c>
      <c r="D37" s="240" t="s">
        <v>278</v>
      </c>
      <c r="E37" s="346" t="s">
        <v>279</v>
      </c>
      <c r="F37" s="249" t="s">
        <v>45</v>
      </c>
      <c r="G37" s="249" t="s">
        <v>280</v>
      </c>
      <c r="H37" s="181"/>
      <c r="I37" s="114" t="s">
        <v>78</v>
      </c>
      <c r="K37" s="94" t="str">
        <f t="shared" si="4"/>
        <v/>
      </c>
      <c r="L37" s="61" t="str">
        <f t="shared" si="5"/>
        <v>DNS</v>
      </c>
      <c r="M37" s="61" t="str">
        <f t="shared" si="2"/>
        <v/>
      </c>
      <c r="N37" s="95" t="str">
        <f t="shared" si="3"/>
        <v/>
      </c>
      <c r="O37"/>
      <c r="P37" s="124"/>
    </row>
    <row r="38" spans="1:16" s="8" customFormat="1">
      <c r="A38" s="361" t="s">
        <v>371</v>
      </c>
      <c r="B38" s="359">
        <v>206</v>
      </c>
      <c r="C38" s="343" t="s">
        <v>81</v>
      </c>
      <c r="D38" s="344" t="s">
        <v>84</v>
      </c>
      <c r="E38" s="246"/>
      <c r="F38" s="249" t="s">
        <v>11</v>
      </c>
      <c r="G38" s="162"/>
      <c r="H38" s="181"/>
      <c r="I38" s="114" t="s">
        <v>78</v>
      </c>
      <c r="K38" s="94" t="str">
        <f t="shared" si="4"/>
        <v/>
      </c>
      <c r="L38" s="61" t="str">
        <f t="shared" si="5"/>
        <v/>
      </c>
      <c r="M38" s="61" t="str">
        <f t="shared" si="2"/>
        <v>DNS</v>
      </c>
      <c r="N38" s="95" t="str">
        <f t="shared" si="3"/>
        <v/>
      </c>
      <c r="O38"/>
      <c r="P38" s="124"/>
    </row>
    <row r="39" spans="1:16" s="8" customFormat="1">
      <c r="A39" s="361" t="s">
        <v>371</v>
      </c>
      <c r="B39" s="359">
        <v>207</v>
      </c>
      <c r="C39" s="242" t="s">
        <v>82</v>
      </c>
      <c r="D39" s="345" t="s">
        <v>85</v>
      </c>
      <c r="E39" s="245"/>
      <c r="F39" s="249" t="s">
        <v>11</v>
      </c>
      <c r="G39" s="252"/>
      <c r="H39" s="181"/>
      <c r="I39" s="114" t="s">
        <v>78</v>
      </c>
      <c r="K39" s="94" t="str">
        <f t="shared" si="4"/>
        <v/>
      </c>
      <c r="L39" s="61" t="str">
        <f t="shared" si="5"/>
        <v/>
      </c>
      <c r="M39" s="61" t="str">
        <f t="shared" si="2"/>
        <v>DNS</v>
      </c>
      <c r="N39" s="95" t="str">
        <f t="shared" si="3"/>
        <v/>
      </c>
      <c r="O39"/>
      <c r="P39" s="124"/>
    </row>
    <row r="40" spans="1:16" s="8" customFormat="1">
      <c r="A40" s="361" t="s">
        <v>371</v>
      </c>
      <c r="B40" s="359">
        <v>209</v>
      </c>
      <c r="C40" s="242" t="s">
        <v>211</v>
      </c>
      <c r="D40" s="240" t="s">
        <v>212</v>
      </c>
      <c r="E40" s="245"/>
      <c r="F40" s="249" t="s">
        <v>11</v>
      </c>
      <c r="G40" s="248"/>
      <c r="H40" s="181"/>
      <c r="I40" s="114" t="s">
        <v>78</v>
      </c>
      <c r="K40" s="94" t="str">
        <f t="shared" si="4"/>
        <v/>
      </c>
      <c r="L40" s="61" t="str">
        <f t="shared" si="5"/>
        <v/>
      </c>
      <c r="M40" s="61" t="str">
        <f t="shared" si="2"/>
        <v>DNS</v>
      </c>
      <c r="N40" s="95" t="str">
        <f t="shared" si="3"/>
        <v/>
      </c>
      <c r="O40"/>
      <c r="P40" s="124"/>
    </row>
    <row r="41" spans="1:16" s="8" customFormat="1">
      <c r="A41" s="361" t="s">
        <v>371</v>
      </c>
      <c r="B41" s="359">
        <v>210</v>
      </c>
      <c r="C41" s="242" t="s">
        <v>83</v>
      </c>
      <c r="D41" s="240" t="s">
        <v>86</v>
      </c>
      <c r="E41" s="245"/>
      <c r="F41" s="249" t="s">
        <v>11</v>
      </c>
      <c r="G41" s="249"/>
      <c r="H41" s="181"/>
      <c r="I41" s="114" t="s">
        <v>78</v>
      </c>
      <c r="K41" s="94" t="str">
        <f t="shared" si="4"/>
        <v/>
      </c>
      <c r="L41" s="61" t="str">
        <f t="shared" si="5"/>
        <v/>
      </c>
      <c r="M41" s="61" t="str">
        <f t="shared" si="2"/>
        <v>DNS</v>
      </c>
      <c r="N41" s="95" t="str">
        <f t="shared" si="3"/>
        <v/>
      </c>
      <c r="O41"/>
      <c r="P41" s="124"/>
    </row>
    <row r="42" spans="1:16" s="8" customFormat="1">
      <c r="A42" s="361" t="s">
        <v>371</v>
      </c>
      <c r="B42" s="359">
        <v>212</v>
      </c>
      <c r="C42" s="242" t="s">
        <v>213</v>
      </c>
      <c r="D42" s="240" t="s">
        <v>214</v>
      </c>
      <c r="E42" s="244"/>
      <c r="F42" s="249" t="s">
        <v>11</v>
      </c>
      <c r="G42" s="248"/>
      <c r="H42" s="181"/>
      <c r="I42" s="114" t="s">
        <v>78</v>
      </c>
      <c r="K42" s="94" t="str">
        <f t="shared" si="4"/>
        <v/>
      </c>
      <c r="L42" s="61" t="str">
        <f t="shared" si="5"/>
        <v/>
      </c>
      <c r="M42" s="61" t="str">
        <f t="shared" si="2"/>
        <v>DNS</v>
      </c>
      <c r="N42" s="95" t="str">
        <f t="shared" si="3"/>
        <v/>
      </c>
      <c r="O42"/>
      <c r="P42" s="124"/>
    </row>
    <row r="43" spans="1:16" s="8" customFormat="1" hidden="1">
      <c r="A43" s="155"/>
      <c r="B43" s="146"/>
      <c r="C43" s="189"/>
      <c r="D43" s="173"/>
      <c r="E43" s="245"/>
      <c r="F43" s="185"/>
      <c r="G43" s="248"/>
      <c r="H43" s="181"/>
      <c r="I43" s="99"/>
      <c r="K43" s="94" t="str">
        <f t="shared" si="4"/>
        <v/>
      </c>
      <c r="L43" s="61" t="str">
        <f t="shared" si="5"/>
        <v/>
      </c>
      <c r="M43" s="61"/>
      <c r="N43" s="95"/>
      <c r="O43"/>
      <c r="P43" s="124"/>
    </row>
    <row r="44" spans="1:16" s="8" customFormat="1" hidden="1">
      <c r="A44" s="155"/>
      <c r="B44" s="146"/>
      <c r="C44" s="189"/>
      <c r="D44" s="173"/>
      <c r="E44" s="245"/>
      <c r="F44" s="185"/>
      <c r="G44" s="248"/>
      <c r="H44" s="181"/>
      <c r="I44" s="99"/>
      <c r="K44" s="94" t="str">
        <f t="shared" si="4"/>
        <v/>
      </c>
      <c r="L44" s="61" t="str">
        <f t="shared" si="5"/>
        <v/>
      </c>
      <c r="M44" s="61"/>
      <c r="N44" s="95"/>
      <c r="O44"/>
      <c r="P44" s="124"/>
    </row>
    <row r="45" spans="1:16" s="8" customFormat="1" hidden="1">
      <c r="A45" s="155"/>
      <c r="B45" s="146"/>
      <c r="C45" s="189"/>
      <c r="D45" s="173"/>
      <c r="E45" s="245"/>
      <c r="F45" s="185"/>
      <c r="G45" s="248"/>
      <c r="H45" s="182"/>
      <c r="I45" s="99"/>
      <c r="K45" s="94" t="str">
        <f t="shared" si="4"/>
        <v/>
      </c>
      <c r="L45" s="61" t="str">
        <f t="shared" si="5"/>
        <v/>
      </c>
      <c r="M45" s="61"/>
      <c r="N45" s="95"/>
      <c r="O45"/>
      <c r="P45" s="124"/>
    </row>
    <row r="46" spans="1:16" s="8" customFormat="1" hidden="1">
      <c r="A46" s="155"/>
      <c r="B46" s="65"/>
      <c r="C46" s="71"/>
      <c r="D46" s="71"/>
      <c r="E46" s="317"/>
      <c r="F46" s="30"/>
      <c r="G46" s="110"/>
      <c r="H46" s="21"/>
      <c r="I46" s="99"/>
      <c r="K46" s="94" t="str">
        <f t="shared" si="4"/>
        <v/>
      </c>
      <c r="L46" s="61" t="str">
        <f t="shared" si="5"/>
        <v/>
      </c>
      <c r="M46" s="61"/>
      <c r="N46" s="95"/>
      <c r="O46"/>
      <c r="P46" s="124"/>
    </row>
    <row r="47" spans="1:16" s="8" customFormat="1" hidden="1">
      <c r="A47" s="155"/>
      <c r="B47" s="65"/>
      <c r="C47" s="71"/>
      <c r="D47" s="71"/>
      <c r="E47" s="317"/>
      <c r="F47" s="30"/>
      <c r="G47" s="30"/>
      <c r="H47" s="21"/>
      <c r="I47" s="99"/>
      <c r="K47" s="94" t="str">
        <f t="shared" si="4"/>
        <v/>
      </c>
      <c r="L47" s="61" t="str">
        <f t="shared" si="5"/>
        <v/>
      </c>
      <c r="M47" s="61"/>
      <c r="N47" s="95"/>
      <c r="O47"/>
      <c r="P47" s="124"/>
    </row>
    <row r="48" spans="1:16" s="8" customFormat="1" hidden="1">
      <c r="A48" s="155"/>
      <c r="B48" s="146"/>
      <c r="C48" s="189"/>
      <c r="D48" s="173"/>
      <c r="E48" s="244"/>
      <c r="F48" s="248"/>
      <c r="G48" s="248"/>
      <c r="H48" s="181"/>
      <c r="I48" s="114"/>
      <c r="K48" s="94" t="str">
        <f t="shared" si="4"/>
        <v/>
      </c>
      <c r="L48" s="61" t="str">
        <f t="shared" si="5"/>
        <v/>
      </c>
      <c r="M48" s="61" t="str">
        <f t="shared" ref="M48:M54" si="6">IF($F48="Police",$A48,"")</f>
        <v/>
      </c>
      <c r="N48" s="95" t="str">
        <f t="shared" ref="N48:N54" si="7">IF($F48="Fire",$A48,"")</f>
        <v/>
      </c>
      <c r="O48"/>
      <c r="P48" s="124"/>
    </row>
    <row r="49" spans="1:16" s="8" customFormat="1" hidden="1">
      <c r="A49" s="155"/>
      <c r="B49" s="146"/>
      <c r="C49" s="242"/>
      <c r="D49" s="173"/>
      <c r="E49" s="244"/>
      <c r="F49" s="185"/>
      <c r="G49" s="248"/>
      <c r="H49" s="181"/>
      <c r="I49" s="99"/>
      <c r="K49" s="94" t="str">
        <f t="shared" si="4"/>
        <v/>
      </c>
      <c r="L49" s="61" t="str">
        <f t="shared" si="5"/>
        <v/>
      </c>
      <c r="M49" s="61" t="str">
        <f t="shared" si="6"/>
        <v/>
      </c>
      <c r="N49" s="95" t="str">
        <f t="shared" si="7"/>
        <v/>
      </c>
      <c r="O49"/>
      <c r="P49" s="124"/>
    </row>
    <row r="50" spans="1:16" s="8" customFormat="1" hidden="1">
      <c r="A50" s="155"/>
      <c r="B50" s="146"/>
      <c r="C50" s="242"/>
      <c r="D50" s="173"/>
      <c r="E50" s="244"/>
      <c r="F50" s="185"/>
      <c r="G50" s="248"/>
      <c r="H50" s="181"/>
      <c r="I50" s="99"/>
      <c r="K50" s="94" t="str">
        <f t="shared" si="4"/>
        <v/>
      </c>
      <c r="L50" s="61" t="str">
        <f t="shared" si="5"/>
        <v/>
      </c>
      <c r="M50" s="61" t="str">
        <f t="shared" si="6"/>
        <v/>
      </c>
      <c r="N50" s="95" t="str">
        <f t="shared" si="7"/>
        <v/>
      </c>
      <c r="O50"/>
      <c r="P50" s="124"/>
    </row>
    <row r="51" spans="1:16" s="8" customFormat="1" hidden="1">
      <c r="A51" s="155"/>
      <c r="B51" s="146"/>
      <c r="C51" s="242"/>
      <c r="D51" s="240"/>
      <c r="E51" s="244"/>
      <c r="F51" s="249"/>
      <c r="G51" s="249"/>
      <c r="H51" s="181"/>
      <c r="I51" s="99"/>
      <c r="K51" s="94" t="str">
        <f t="shared" si="4"/>
        <v/>
      </c>
      <c r="L51" s="61" t="str">
        <f t="shared" si="5"/>
        <v/>
      </c>
      <c r="M51" s="61" t="str">
        <f t="shared" si="6"/>
        <v/>
      </c>
      <c r="N51" s="95" t="str">
        <f t="shared" si="7"/>
        <v/>
      </c>
      <c r="O51"/>
      <c r="P51" s="124"/>
    </row>
    <row r="52" spans="1:16" s="8" customFormat="1" hidden="1">
      <c r="A52" s="155"/>
      <c r="B52" s="146"/>
      <c r="C52" s="189"/>
      <c r="D52" s="173"/>
      <c r="E52" s="244"/>
      <c r="F52" s="248"/>
      <c r="G52" s="248"/>
      <c r="H52" s="181"/>
      <c r="I52" s="114"/>
      <c r="K52" s="94" t="str">
        <f t="shared" si="4"/>
        <v/>
      </c>
      <c r="L52" s="61" t="str">
        <f t="shared" si="5"/>
        <v/>
      </c>
      <c r="M52" s="61" t="str">
        <f t="shared" si="6"/>
        <v/>
      </c>
      <c r="N52" s="95" t="str">
        <f t="shared" si="7"/>
        <v/>
      </c>
      <c r="O52"/>
      <c r="P52" s="124"/>
    </row>
    <row r="53" spans="1:16" s="8" customFormat="1" hidden="1">
      <c r="A53" s="155"/>
      <c r="B53" s="146"/>
      <c r="C53" s="242"/>
      <c r="D53" s="173"/>
      <c r="E53" s="244"/>
      <c r="F53" s="185"/>
      <c r="G53" s="248"/>
      <c r="H53" s="181"/>
      <c r="I53" s="99"/>
      <c r="K53" s="94" t="str">
        <f t="shared" si="4"/>
        <v/>
      </c>
      <c r="L53" s="61" t="str">
        <f t="shared" si="5"/>
        <v/>
      </c>
      <c r="M53" s="61" t="str">
        <f t="shared" si="6"/>
        <v/>
      </c>
      <c r="N53" s="95" t="str">
        <f t="shared" si="7"/>
        <v/>
      </c>
      <c r="O53"/>
      <c r="P53" s="124"/>
    </row>
    <row r="54" spans="1:16" s="8" customFormat="1" ht="13.5" hidden="1" thickBot="1">
      <c r="A54" s="156"/>
      <c r="B54" s="146"/>
      <c r="C54" s="243"/>
      <c r="D54" s="241"/>
      <c r="E54" s="247"/>
      <c r="F54" s="250"/>
      <c r="G54" s="250"/>
      <c r="H54" s="183"/>
      <c r="I54" s="127"/>
      <c r="K54" s="96" t="str">
        <f t="shared" si="4"/>
        <v/>
      </c>
      <c r="L54" s="97" t="str">
        <f t="shared" si="5"/>
        <v/>
      </c>
      <c r="M54" s="97" t="str">
        <f t="shared" si="6"/>
        <v/>
      </c>
      <c r="N54" s="98" t="str">
        <f t="shared" si="7"/>
        <v/>
      </c>
      <c r="O54"/>
      <c r="P54" s="125"/>
    </row>
    <row r="55" spans="1:16" ht="13.5" hidden="1" thickBot="1"/>
    <row r="56" spans="1:16" hidden="1">
      <c r="B56" s="281" t="s">
        <v>157</v>
      </c>
      <c r="C56" s="131" t="s">
        <v>47</v>
      </c>
      <c r="D56" s="239" t="s">
        <v>33</v>
      </c>
      <c r="J56" s="90"/>
      <c r="K56" s="91" t="s">
        <v>40</v>
      </c>
      <c r="L56" s="91" t="s">
        <v>8</v>
      </c>
      <c r="M56" s="91" t="s">
        <v>41</v>
      </c>
      <c r="N56" s="93" t="s">
        <v>12</v>
      </c>
    </row>
    <row r="57" spans="1:16" hidden="1">
      <c r="B57" s="11">
        <v>1</v>
      </c>
      <c r="C57" s="280" t="s">
        <v>8</v>
      </c>
      <c r="D57" s="95">
        <f>L$61</f>
        <v>19</v>
      </c>
      <c r="J57" s="94">
        <v>1</v>
      </c>
      <c r="K57" s="61">
        <f>SMALL(K$3:K$54,1)</f>
        <v>2</v>
      </c>
      <c r="L57" s="61">
        <f t="shared" ref="L57:N57" si="8">SMALL(L$3:L$54,1)</f>
        <v>1</v>
      </c>
      <c r="M57" s="61">
        <f t="shared" si="8"/>
        <v>3</v>
      </c>
      <c r="N57" s="95">
        <f t="shared" si="8"/>
        <v>16</v>
      </c>
    </row>
    <row r="58" spans="1:16" hidden="1">
      <c r="B58" s="11">
        <v>2</v>
      </c>
      <c r="C58" s="280" t="s">
        <v>10</v>
      </c>
      <c r="D58" s="95">
        <f>K$61</f>
        <v>23</v>
      </c>
      <c r="J58" s="94">
        <v>2</v>
      </c>
      <c r="K58" s="61">
        <f>SMALL(K$3:K$54,2)</f>
        <v>4</v>
      </c>
      <c r="L58" s="61">
        <f t="shared" ref="L58:N58" si="9">SMALL(L$3:L$54,2)</f>
        <v>5</v>
      </c>
      <c r="M58" s="61">
        <f t="shared" si="9"/>
        <v>10</v>
      </c>
      <c r="N58" s="95">
        <f t="shared" si="9"/>
        <v>21</v>
      </c>
    </row>
    <row r="59" spans="1:16" hidden="1">
      <c r="B59" s="11">
        <v>3</v>
      </c>
      <c r="C59" s="280" t="s">
        <v>12</v>
      </c>
      <c r="D59" s="95">
        <f>N$61</f>
        <v>93</v>
      </c>
      <c r="J59" s="94">
        <v>3</v>
      </c>
      <c r="K59" s="61">
        <f>SMALL(K$3:K$54,3)</f>
        <v>8</v>
      </c>
      <c r="L59" s="61">
        <f t="shared" ref="L59:N59" si="10">SMALL(L$3:L$54,3)</f>
        <v>6</v>
      </c>
      <c r="M59" s="61" t="e">
        <f t="shared" si="10"/>
        <v>#NUM!</v>
      </c>
      <c r="N59" s="95">
        <f t="shared" si="10"/>
        <v>27</v>
      </c>
    </row>
    <row r="60" spans="1:16" ht="13.5" hidden="1" thickBot="1">
      <c r="B60" s="25">
        <v>4</v>
      </c>
      <c r="C60" s="101" t="s">
        <v>11</v>
      </c>
      <c r="D60" s="98" t="e">
        <f>M$60</f>
        <v>#NUM!</v>
      </c>
      <c r="J60" s="266">
        <v>4</v>
      </c>
      <c r="K60" s="267">
        <f>SMALL(K$3:K$54,4)</f>
        <v>9</v>
      </c>
      <c r="L60" s="267">
        <f t="shared" ref="L60:N60" si="11">SMALL(L$3:L$54,4)</f>
        <v>7</v>
      </c>
      <c r="M60" s="267" t="e">
        <f t="shared" si="11"/>
        <v>#NUM!</v>
      </c>
      <c r="N60" s="268">
        <f t="shared" si="11"/>
        <v>29</v>
      </c>
    </row>
    <row r="61" spans="1:16" ht="13.5" hidden="1" thickBot="1">
      <c r="J61" s="263" t="s">
        <v>53</v>
      </c>
      <c r="K61" s="264">
        <f>SUM(K57:K60)</f>
        <v>23</v>
      </c>
      <c r="L61" s="264">
        <f t="shared" ref="L61:N61" si="12">SUM(L57:L60)</f>
        <v>19</v>
      </c>
      <c r="M61" s="264" t="e">
        <f t="shared" si="12"/>
        <v>#NUM!</v>
      </c>
      <c r="N61" s="264">
        <f t="shared" si="12"/>
        <v>93</v>
      </c>
    </row>
    <row r="62" spans="1:16" hidden="1"/>
    <row r="63" spans="1:16" hidden="1"/>
  </sheetData>
  <autoFilter ref="A2:I54">
    <sortState ref="A3:I54">
      <sortCondition ref="A2:A54"/>
    </sortState>
  </autoFilter>
  <sortState ref="C57:D60">
    <sortCondition ref="D57:D60"/>
  </sortState>
  <mergeCells count="1">
    <mergeCell ref="A1:I1"/>
  </mergeCells>
  <phoneticPr fontId="0" type="noConversion"/>
  <pageMargins left="0.83" right="0.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autoPageBreaks="0"/>
  </sheetPr>
  <dimension ref="A1:I15"/>
  <sheetViews>
    <sheetView workbookViewId="0">
      <selection activeCell="M17" sqref="M17"/>
    </sheetView>
  </sheetViews>
  <sheetFormatPr defaultColWidth="8.85546875" defaultRowHeight="12.75"/>
  <cols>
    <col min="7" max="7" width="16.140625" customWidth="1"/>
  </cols>
  <sheetData>
    <row r="1" spans="1:9" ht="18">
      <c r="B1" s="423" t="s">
        <v>191</v>
      </c>
      <c r="C1" s="423"/>
      <c r="D1" s="423"/>
      <c r="E1" s="423"/>
      <c r="F1" s="423"/>
      <c r="G1" s="423"/>
      <c r="H1" s="423"/>
      <c r="I1" s="423"/>
    </row>
    <row r="2" spans="1:9" ht="51">
      <c r="A2" s="73" t="s">
        <v>16</v>
      </c>
      <c r="B2" s="73" t="s">
        <v>46</v>
      </c>
      <c r="C2" s="27" t="s">
        <v>19</v>
      </c>
      <c r="D2" s="27" t="s">
        <v>17</v>
      </c>
      <c r="E2" s="27" t="s">
        <v>0</v>
      </c>
      <c r="F2" s="27" t="s">
        <v>9</v>
      </c>
      <c r="G2" s="27" t="s">
        <v>1</v>
      </c>
      <c r="H2" s="28" t="s">
        <v>5</v>
      </c>
      <c r="I2" s="29" t="s">
        <v>13</v>
      </c>
    </row>
    <row r="3" spans="1:9">
      <c r="A3" s="33">
        <v>1</v>
      </c>
      <c r="B3" s="33"/>
      <c r="C3" s="32"/>
      <c r="D3" s="71"/>
      <c r="E3" s="71"/>
      <c r="F3" s="34"/>
      <c r="G3" s="110"/>
      <c r="H3" s="21"/>
      <c r="I3" s="107"/>
    </row>
    <row r="4" spans="1:9">
      <c r="A4" s="33">
        <v>2</v>
      </c>
      <c r="B4" s="33"/>
      <c r="C4" s="32"/>
      <c r="D4" s="109"/>
      <c r="E4" s="109"/>
      <c r="F4" s="110"/>
      <c r="G4" s="110"/>
      <c r="H4" s="21"/>
      <c r="I4" s="111"/>
    </row>
    <row r="5" spans="1:9">
      <c r="A5" s="33">
        <v>3</v>
      </c>
      <c r="B5" s="33"/>
      <c r="C5" s="32"/>
      <c r="D5" s="70"/>
      <c r="E5" s="70"/>
      <c r="F5" s="34"/>
      <c r="G5" s="110"/>
      <c r="H5" s="21"/>
      <c r="I5" s="107"/>
    </row>
    <row r="6" spans="1:9">
      <c r="A6" s="33">
        <v>4</v>
      </c>
      <c r="B6" s="33"/>
      <c r="C6" s="32"/>
      <c r="D6" s="70"/>
      <c r="E6" s="70"/>
      <c r="F6" s="34"/>
      <c r="G6" s="110"/>
      <c r="H6" s="21"/>
      <c r="I6" s="107"/>
    </row>
    <row r="7" spans="1:9">
      <c r="A7" s="33">
        <v>5</v>
      </c>
      <c r="B7" s="33"/>
      <c r="C7" s="32"/>
      <c r="D7" s="109"/>
      <c r="E7" s="109"/>
      <c r="F7" s="110"/>
      <c r="G7" s="110"/>
      <c r="H7" s="21"/>
      <c r="I7" s="111"/>
    </row>
    <row r="8" spans="1:9">
      <c r="A8" s="33">
        <v>6</v>
      </c>
      <c r="B8" s="33"/>
      <c r="C8" s="32"/>
      <c r="D8" s="71"/>
      <c r="E8" s="71"/>
      <c r="F8" s="34"/>
      <c r="G8" s="110"/>
      <c r="H8" s="21"/>
      <c r="I8" s="107"/>
    </row>
    <row r="9" spans="1:9">
      <c r="A9" s="33">
        <v>7</v>
      </c>
      <c r="B9" s="33"/>
      <c r="C9" s="32"/>
      <c r="D9" s="109"/>
      <c r="E9" s="109"/>
      <c r="F9" s="110"/>
      <c r="G9" s="110"/>
      <c r="H9" s="21"/>
      <c r="I9" s="111"/>
    </row>
    <row r="10" spans="1:9">
      <c r="A10" s="33">
        <v>8</v>
      </c>
      <c r="B10" s="33"/>
      <c r="C10" s="32"/>
      <c r="D10" s="71"/>
      <c r="E10" s="71"/>
      <c r="F10" s="34"/>
      <c r="G10" s="110"/>
      <c r="H10" s="21"/>
      <c r="I10" s="107"/>
    </row>
    <row r="11" spans="1:9">
      <c r="A11" s="33">
        <v>9</v>
      </c>
      <c r="B11" s="33"/>
      <c r="C11" s="32"/>
      <c r="D11" s="109"/>
      <c r="E11" s="109"/>
      <c r="F11" s="110"/>
      <c r="G11" s="110"/>
      <c r="H11" s="21"/>
      <c r="I11" s="111"/>
    </row>
    <row r="12" spans="1:9">
      <c r="A12" s="33">
        <v>10</v>
      </c>
      <c r="B12" s="33"/>
      <c r="C12" s="32"/>
      <c r="D12" s="71"/>
      <c r="E12" s="71"/>
      <c r="F12" s="34"/>
      <c r="G12" s="30"/>
      <c r="H12" s="21"/>
      <c r="I12" s="107"/>
    </row>
    <row r="13" spans="1:9">
      <c r="A13" s="33">
        <v>11</v>
      </c>
      <c r="B13" s="33"/>
      <c r="C13" s="32"/>
      <c r="D13" s="71"/>
      <c r="E13" s="71"/>
      <c r="F13" s="34"/>
      <c r="G13" s="30"/>
      <c r="H13" s="21"/>
      <c r="I13" s="107"/>
    </row>
    <row r="14" spans="1:9">
      <c r="A14" s="33">
        <v>12</v>
      </c>
      <c r="B14" s="33"/>
      <c r="C14" s="32"/>
      <c r="D14" s="109"/>
      <c r="E14" s="71"/>
      <c r="F14" s="34"/>
      <c r="G14" s="110"/>
      <c r="H14" s="21"/>
      <c r="I14" s="107"/>
    </row>
    <row r="15" spans="1:9">
      <c r="A15" s="33">
        <v>13</v>
      </c>
      <c r="B15" s="33"/>
      <c r="C15" s="32"/>
      <c r="D15" s="109"/>
      <c r="E15" s="109"/>
      <c r="F15" s="110"/>
      <c r="G15" s="110"/>
      <c r="H15" s="21"/>
      <c r="I15" s="111"/>
    </row>
  </sheetData>
  <mergeCells count="1">
    <mergeCell ref="B1:I1"/>
  </mergeCells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autoPageBreaks="0"/>
  </sheetPr>
  <dimension ref="A1:F40"/>
  <sheetViews>
    <sheetView workbookViewId="0">
      <selection activeCell="K28" sqref="K28"/>
    </sheetView>
  </sheetViews>
  <sheetFormatPr defaultColWidth="8.85546875" defaultRowHeight="12.75"/>
  <cols>
    <col min="2" max="2" width="20" customWidth="1"/>
    <col min="3" max="3" width="20.42578125" customWidth="1"/>
    <col min="4" max="4" width="12" bestFit="1" customWidth="1"/>
  </cols>
  <sheetData>
    <row r="1" spans="1:6" ht="18.75" thickBot="1">
      <c r="A1" s="394" t="s">
        <v>4</v>
      </c>
      <c r="B1" s="394"/>
      <c r="C1" s="394"/>
      <c r="D1" s="394"/>
    </row>
    <row r="2" spans="1:6" ht="25.5">
      <c r="A2" s="22" t="s">
        <v>2</v>
      </c>
      <c r="B2" s="23" t="s">
        <v>17</v>
      </c>
      <c r="C2" s="40" t="s">
        <v>0</v>
      </c>
      <c r="D2" s="24" t="s">
        <v>7</v>
      </c>
      <c r="E2" s="35" t="s">
        <v>1</v>
      </c>
      <c r="F2" s="35" t="s">
        <v>3</v>
      </c>
    </row>
    <row r="3" spans="1:6">
      <c r="A3" s="32">
        <v>1</v>
      </c>
      <c r="B3" s="30"/>
      <c r="C3" s="30"/>
      <c r="D3" s="30"/>
      <c r="E3" s="30"/>
      <c r="F3" s="21"/>
    </row>
    <row r="4" spans="1:6">
      <c r="A4" s="33">
        <v>2</v>
      </c>
      <c r="B4" s="31"/>
      <c r="C4" s="31"/>
      <c r="D4" s="17"/>
      <c r="E4" s="31"/>
      <c r="F4" s="21"/>
    </row>
    <row r="5" spans="1:6">
      <c r="A5" s="32">
        <v>3</v>
      </c>
      <c r="B5" s="30"/>
      <c r="C5" s="30"/>
      <c r="D5" s="17"/>
      <c r="E5" s="30"/>
      <c r="F5" s="21"/>
    </row>
    <row r="6" spans="1:6">
      <c r="A6" s="6"/>
      <c r="B6" s="7"/>
      <c r="C6" s="45"/>
      <c r="D6" s="8"/>
      <c r="E6" s="8"/>
    </row>
    <row r="7" spans="1:6">
      <c r="A7" s="6"/>
      <c r="B7" s="7"/>
      <c r="C7" s="45"/>
      <c r="D7" s="8"/>
      <c r="E7" s="8"/>
    </row>
    <row r="8" spans="1:6" ht="18.75" thickBot="1">
      <c r="A8" s="394" t="s">
        <v>6</v>
      </c>
      <c r="B8" s="394"/>
      <c r="C8" s="394"/>
      <c r="D8" s="394"/>
    </row>
    <row r="9" spans="1:6" ht="25.5">
      <c r="A9" s="22" t="s">
        <v>2</v>
      </c>
      <c r="B9" s="23" t="s">
        <v>17</v>
      </c>
      <c r="C9" s="40" t="s">
        <v>0</v>
      </c>
      <c r="D9" s="24" t="s">
        <v>7</v>
      </c>
      <c r="E9" s="35" t="s">
        <v>1</v>
      </c>
      <c r="F9" s="35" t="s">
        <v>3</v>
      </c>
    </row>
    <row r="10" spans="1:6">
      <c r="A10" s="32">
        <v>1</v>
      </c>
      <c r="B10" s="30"/>
      <c r="C10" s="30"/>
      <c r="D10" s="30"/>
      <c r="E10" s="30"/>
      <c r="F10" s="21"/>
    </row>
    <row r="11" spans="1:6">
      <c r="A11" s="33">
        <v>2</v>
      </c>
      <c r="B11" s="31"/>
      <c r="C11" s="31"/>
      <c r="D11" s="17"/>
      <c r="E11" s="31"/>
      <c r="F11" s="21"/>
    </row>
    <row r="12" spans="1:6">
      <c r="A12" s="17">
        <v>3</v>
      </c>
      <c r="B12" s="17"/>
      <c r="C12" s="17"/>
      <c r="D12" s="17"/>
      <c r="E12" s="17"/>
      <c r="F12" s="21"/>
    </row>
    <row r="13" spans="1:6">
      <c r="A13" s="1"/>
      <c r="B13" s="1"/>
      <c r="C13" s="2"/>
    </row>
    <row r="14" spans="1:6">
      <c r="A14" s="1"/>
      <c r="B14" s="1"/>
      <c r="C14" s="2"/>
    </row>
    <row r="15" spans="1:6" ht="18.75" thickBot="1">
      <c r="A15" s="394" t="s">
        <v>29</v>
      </c>
      <c r="B15" s="394"/>
      <c r="C15" s="394"/>
      <c r="D15" s="394"/>
    </row>
    <row r="16" spans="1:6" ht="25.5">
      <c r="A16" s="22" t="s">
        <v>2</v>
      </c>
      <c r="B16" s="23" t="s">
        <v>17</v>
      </c>
      <c r="C16" s="40" t="s">
        <v>0</v>
      </c>
      <c r="D16" s="24" t="s">
        <v>7</v>
      </c>
      <c r="E16" s="35" t="s">
        <v>1</v>
      </c>
      <c r="F16" s="35" t="s">
        <v>3</v>
      </c>
    </row>
    <row r="17" spans="1:6">
      <c r="A17" s="32">
        <v>4</v>
      </c>
      <c r="B17" s="17"/>
      <c r="C17" s="17"/>
      <c r="D17" s="17"/>
      <c r="E17" s="17"/>
      <c r="F17" s="21"/>
    </row>
    <row r="18" spans="1:6">
      <c r="A18" s="9"/>
      <c r="B18" s="10"/>
      <c r="C18" s="46"/>
      <c r="D18" s="16"/>
    </row>
    <row r="19" spans="1:6">
      <c r="A19" s="1"/>
      <c r="B19" s="1"/>
      <c r="C19" s="2"/>
    </row>
    <row r="20" spans="1:6" ht="18.75" thickBot="1">
      <c r="A20" s="394" t="s">
        <v>30</v>
      </c>
      <c r="B20" s="394"/>
      <c r="C20" s="394"/>
      <c r="D20" s="394"/>
    </row>
    <row r="21" spans="1:6" ht="25.5">
      <c r="A21" s="22" t="s">
        <v>2</v>
      </c>
      <c r="B21" s="23" t="s">
        <v>17</v>
      </c>
      <c r="C21" s="40" t="s">
        <v>0</v>
      </c>
      <c r="D21" s="24" t="s">
        <v>7</v>
      </c>
      <c r="E21" s="35" t="s">
        <v>1</v>
      </c>
      <c r="F21" s="35" t="s">
        <v>3</v>
      </c>
    </row>
    <row r="22" spans="1:6">
      <c r="A22" s="32">
        <v>1</v>
      </c>
      <c r="B22" s="30"/>
      <c r="C22" s="30"/>
      <c r="D22" s="30"/>
      <c r="E22" s="30"/>
      <c r="F22" s="21"/>
    </row>
    <row r="23" spans="1:6">
      <c r="A23" s="9"/>
      <c r="B23" s="9"/>
      <c r="C23" s="45"/>
      <c r="D23" s="8"/>
    </row>
    <row r="24" spans="1:6">
      <c r="A24" s="9"/>
      <c r="B24" s="9"/>
      <c r="C24" s="45"/>
      <c r="D24" s="8"/>
    </row>
    <row r="25" spans="1:6" ht="18.75" thickBot="1">
      <c r="A25" s="394" t="s">
        <v>22</v>
      </c>
      <c r="B25" s="394"/>
      <c r="C25" s="394"/>
      <c r="D25" s="394"/>
    </row>
    <row r="26" spans="1:6" ht="39" thickBot="1">
      <c r="A26" s="3" t="s">
        <v>2</v>
      </c>
      <c r="B26" s="36"/>
      <c r="C26" s="41" t="s">
        <v>26</v>
      </c>
      <c r="D26" s="37"/>
    </row>
    <row r="27" spans="1:6">
      <c r="A27" s="19">
        <v>1</v>
      </c>
      <c r="B27" s="54"/>
      <c r="C27" s="47"/>
      <c r="D27" s="38"/>
    </row>
    <row r="28" spans="1:6">
      <c r="A28" s="15">
        <v>2</v>
      </c>
      <c r="B28" s="58"/>
      <c r="C28" s="59"/>
      <c r="D28" s="38"/>
    </row>
    <row r="29" spans="1:6">
      <c r="A29" s="15">
        <v>3</v>
      </c>
      <c r="B29" s="58"/>
      <c r="C29" s="59"/>
      <c r="D29" s="38"/>
    </row>
    <row r="30" spans="1:6">
      <c r="A30" s="15">
        <v>4</v>
      </c>
      <c r="B30" s="55"/>
      <c r="C30" s="48"/>
      <c r="D30" s="38"/>
    </row>
    <row r="31" spans="1:6" ht="13.5" thickBot="1">
      <c r="A31" s="57">
        <v>5</v>
      </c>
      <c r="B31" s="56"/>
      <c r="C31" s="49"/>
      <c r="D31" s="38"/>
    </row>
    <row r="32" spans="1:6">
      <c r="A32" s="57">
        <v>6</v>
      </c>
      <c r="B32" s="58"/>
      <c r="C32" s="59"/>
      <c r="D32" s="38"/>
    </row>
    <row r="33" spans="1:4">
      <c r="A33" s="1"/>
      <c r="B33" s="1"/>
      <c r="C33" s="2"/>
    </row>
    <row r="34" spans="1:4">
      <c r="A34" s="1"/>
      <c r="B34" s="1"/>
      <c r="C34" s="2"/>
    </row>
    <row r="35" spans="1:4" ht="18">
      <c r="A35" s="394"/>
      <c r="B35" s="394"/>
      <c r="C35" s="394"/>
      <c r="D35" s="394"/>
    </row>
    <row r="36" spans="1:4">
      <c r="A36" s="1"/>
      <c r="B36" s="1"/>
      <c r="C36" s="2"/>
    </row>
    <row r="37" spans="1:4">
      <c r="A37" s="1"/>
      <c r="B37" s="1"/>
      <c r="C37" s="2"/>
    </row>
    <row r="38" spans="1:4" ht="18.75" thickBot="1">
      <c r="A38" s="394" t="s">
        <v>24</v>
      </c>
      <c r="B38" s="394"/>
      <c r="C38" s="394"/>
      <c r="D38" s="394"/>
    </row>
    <row r="39" spans="1:4" ht="39" thickBot="1">
      <c r="A39" s="3" t="s">
        <v>2</v>
      </c>
      <c r="B39" s="36"/>
      <c r="C39" s="41" t="s">
        <v>25</v>
      </c>
      <c r="D39" s="37"/>
    </row>
    <row r="40" spans="1:4">
      <c r="A40" s="19">
        <v>1</v>
      </c>
      <c r="B40" s="54"/>
      <c r="C40" s="47"/>
      <c r="D40" s="38"/>
    </row>
  </sheetData>
  <mergeCells count="7">
    <mergeCell ref="A38:D38"/>
    <mergeCell ref="A35:D35"/>
    <mergeCell ref="A1:D1"/>
    <mergeCell ref="A8:D8"/>
    <mergeCell ref="A15:D15"/>
    <mergeCell ref="A20:D20"/>
    <mergeCell ref="A25:D25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N48"/>
  <sheetViews>
    <sheetView workbookViewId="0">
      <selection activeCell="P52" sqref="P52"/>
    </sheetView>
  </sheetViews>
  <sheetFormatPr defaultColWidth="8.85546875" defaultRowHeight="12.75"/>
  <cols>
    <col min="1" max="1" width="4.85546875" bestFit="1" customWidth="1"/>
    <col min="4" max="4" width="10" customWidth="1"/>
    <col min="5" max="5" width="9.42578125" customWidth="1"/>
    <col min="7" max="7" width="6.42578125" customWidth="1"/>
    <col min="8" max="8" width="8.85546875" customWidth="1"/>
    <col min="9" max="9" width="2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4.140625" hidden="1" customWidth="1"/>
    <col min="14" max="14" width="2" hidden="1" customWidth="1"/>
    <col min="15" max="15" width="0" hidden="1" customWidth="1"/>
    <col min="16" max="16" width="17.28515625" customWidth="1"/>
  </cols>
  <sheetData>
    <row r="1" spans="1:13" ht="15" thickBot="1">
      <c r="A1" s="381" t="s">
        <v>185</v>
      </c>
      <c r="B1" s="382"/>
      <c r="C1" s="382"/>
      <c r="D1" s="382"/>
      <c r="E1" s="382"/>
      <c r="F1" s="382"/>
      <c r="G1" s="382"/>
      <c r="H1" s="383"/>
    </row>
    <row r="2" spans="1:13" ht="51.75" thickBot="1">
      <c r="A2" s="164" t="s">
        <v>16</v>
      </c>
      <c r="B2" s="62" t="s">
        <v>21</v>
      </c>
      <c r="C2" s="63" t="s">
        <v>19</v>
      </c>
      <c r="D2" s="63" t="s">
        <v>17</v>
      </c>
      <c r="E2" s="63" t="s">
        <v>0</v>
      </c>
      <c r="F2" s="332" t="s">
        <v>9</v>
      </c>
      <c r="G2" s="331" t="s">
        <v>5</v>
      </c>
      <c r="H2" s="254" t="s">
        <v>13</v>
      </c>
      <c r="J2" s="122" t="s">
        <v>42</v>
      </c>
      <c r="K2" s="121" t="s">
        <v>8</v>
      </c>
      <c r="L2" s="105" t="s">
        <v>41</v>
      </c>
      <c r="M2" s="89" t="s">
        <v>12</v>
      </c>
    </row>
    <row r="3" spans="1:13">
      <c r="A3" s="154">
        <v>1</v>
      </c>
      <c r="B3" s="203">
        <v>1</v>
      </c>
      <c r="C3" s="154">
        <v>222</v>
      </c>
      <c r="D3" s="362" t="s">
        <v>162</v>
      </c>
      <c r="E3" s="363" t="s">
        <v>163</v>
      </c>
      <c r="F3" s="365" t="s">
        <v>45</v>
      </c>
      <c r="G3" s="180">
        <v>30.58</v>
      </c>
      <c r="H3" s="342" t="s">
        <v>78</v>
      </c>
      <c r="J3" s="123">
        <v>1</v>
      </c>
      <c r="K3" s="144">
        <f>IF($F3="RAFAA",$A3,"")</f>
        <v>1</v>
      </c>
      <c r="L3" s="91" t="str">
        <f>IF($F3="Police",$A3,"")</f>
        <v/>
      </c>
      <c r="M3" s="93" t="str">
        <f>IF($F3="Fire",$A3,"")</f>
        <v/>
      </c>
    </row>
    <row r="4" spans="1:13">
      <c r="A4" s="146">
        <v>2</v>
      </c>
      <c r="B4" s="155">
        <v>3</v>
      </c>
      <c r="C4" s="146">
        <v>213</v>
      </c>
      <c r="D4" s="242" t="s">
        <v>82</v>
      </c>
      <c r="E4" s="240" t="s">
        <v>215</v>
      </c>
      <c r="F4" s="366" t="s">
        <v>11</v>
      </c>
      <c r="G4" s="181">
        <v>31.33</v>
      </c>
      <c r="H4" s="114" t="s">
        <v>78</v>
      </c>
      <c r="J4" s="124">
        <v>2</v>
      </c>
      <c r="K4" s="142" t="str">
        <f t="shared" ref="K4:K40" si="0">IF($F4="RAFAA",$A4,"")</f>
        <v/>
      </c>
      <c r="L4" s="61">
        <f t="shared" ref="L4:L40" si="1">IF($F4="Police",$A4,"")</f>
        <v>2</v>
      </c>
      <c r="M4" s="95" t="str">
        <f t="shared" ref="M4:M40" si="2">IF($F4="Fire",$A4,"")</f>
        <v/>
      </c>
    </row>
    <row r="5" spans="1:13">
      <c r="A5" s="146">
        <v>3</v>
      </c>
      <c r="B5" s="155">
        <v>5</v>
      </c>
      <c r="C5" s="146">
        <v>229</v>
      </c>
      <c r="D5" s="242" t="s">
        <v>281</v>
      </c>
      <c r="E5" s="240" t="s">
        <v>282</v>
      </c>
      <c r="F5" s="249" t="s">
        <v>45</v>
      </c>
      <c r="G5" s="181">
        <v>32.049999999999997</v>
      </c>
      <c r="H5" s="114" t="s">
        <v>78</v>
      </c>
      <c r="J5" s="124">
        <v>3</v>
      </c>
      <c r="K5" s="142">
        <f t="shared" si="0"/>
        <v>3</v>
      </c>
      <c r="L5" s="61" t="str">
        <f t="shared" si="1"/>
        <v/>
      </c>
      <c r="M5" s="95" t="str">
        <f t="shared" si="2"/>
        <v/>
      </c>
    </row>
    <row r="6" spans="1:13">
      <c r="A6" s="155">
        <v>4</v>
      </c>
      <c r="B6" s="155">
        <v>6</v>
      </c>
      <c r="C6" s="146">
        <v>227</v>
      </c>
      <c r="D6" s="242" t="s">
        <v>275</v>
      </c>
      <c r="E6" s="240" t="s">
        <v>276</v>
      </c>
      <c r="F6" s="249" t="s">
        <v>45</v>
      </c>
      <c r="G6" s="181">
        <v>32.28</v>
      </c>
      <c r="H6" s="114" t="s">
        <v>78</v>
      </c>
      <c r="J6" s="124">
        <v>4</v>
      </c>
      <c r="K6" s="142">
        <f t="shared" si="0"/>
        <v>4</v>
      </c>
      <c r="L6" s="61" t="str">
        <f t="shared" si="1"/>
        <v/>
      </c>
      <c r="M6" s="95" t="str">
        <f t="shared" si="2"/>
        <v/>
      </c>
    </row>
    <row r="7" spans="1:13">
      <c r="A7" s="146">
        <v>5</v>
      </c>
      <c r="B7" s="155">
        <v>7</v>
      </c>
      <c r="C7" s="146">
        <v>223</v>
      </c>
      <c r="D7" s="242" t="s">
        <v>62</v>
      </c>
      <c r="E7" s="240" t="s">
        <v>271</v>
      </c>
      <c r="F7" s="249" t="s">
        <v>45</v>
      </c>
      <c r="G7" s="181">
        <v>32.47</v>
      </c>
      <c r="H7" s="114" t="s">
        <v>78</v>
      </c>
      <c r="J7" s="124">
        <v>5</v>
      </c>
      <c r="K7" s="142">
        <f t="shared" si="0"/>
        <v>5</v>
      </c>
      <c r="L7" s="61" t="str">
        <f t="shared" si="1"/>
        <v/>
      </c>
      <c r="M7" s="95" t="str">
        <f t="shared" si="2"/>
        <v/>
      </c>
    </row>
    <row r="8" spans="1:13">
      <c r="A8" s="155">
        <v>6</v>
      </c>
      <c r="B8" s="155">
        <v>10</v>
      </c>
      <c r="C8" s="146">
        <v>208</v>
      </c>
      <c r="D8" s="242" t="s">
        <v>209</v>
      </c>
      <c r="E8" s="240" t="s">
        <v>210</v>
      </c>
      <c r="F8" s="249" t="s">
        <v>11</v>
      </c>
      <c r="G8" s="181">
        <v>34.299999999999997</v>
      </c>
      <c r="H8" s="114" t="s">
        <v>78</v>
      </c>
      <c r="J8" s="124">
        <v>6</v>
      </c>
      <c r="K8" s="142" t="str">
        <f t="shared" si="0"/>
        <v/>
      </c>
      <c r="L8" s="61">
        <f t="shared" si="1"/>
        <v>6</v>
      </c>
      <c r="M8" s="95" t="str">
        <f t="shared" si="2"/>
        <v/>
      </c>
    </row>
    <row r="9" spans="1:13">
      <c r="A9" s="146">
        <v>7</v>
      </c>
      <c r="B9" s="155">
        <v>13</v>
      </c>
      <c r="C9" s="146">
        <v>224</v>
      </c>
      <c r="D9" s="242" t="s">
        <v>269</v>
      </c>
      <c r="E9" s="240" t="s">
        <v>270</v>
      </c>
      <c r="F9" s="249" t="s">
        <v>45</v>
      </c>
      <c r="G9" s="181">
        <v>35.270000000000003</v>
      </c>
      <c r="H9" s="114" t="s">
        <v>61</v>
      </c>
      <c r="J9" s="124">
        <v>7</v>
      </c>
      <c r="K9" s="142">
        <f t="shared" si="0"/>
        <v>7</v>
      </c>
      <c r="L9" s="61" t="str">
        <f t="shared" si="1"/>
        <v/>
      </c>
      <c r="M9" s="95" t="str">
        <f t="shared" si="2"/>
        <v/>
      </c>
    </row>
    <row r="10" spans="1:13">
      <c r="A10" s="155">
        <v>8</v>
      </c>
      <c r="B10" s="155">
        <v>15</v>
      </c>
      <c r="C10" s="146">
        <v>221</v>
      </c>
      <c r="D10" s="242" t="s">
        <v>59</v>
      </c>
      <c r="E10" s="240" t="s">
        <v>60</v>
      </c>
      <c r="F10" s="249" t="s">
        <v>45</v>
      </c>
      <c r="G10" s="181">
        <v>36.119999999999997</v>
      </c>
      <c r="H10" s="114" t="s">
        <v>61</v>
      </c>
      <c r="J10" s="124">
        <v>8</v>
      </c>
      <c r="K10" s="142">
        <f t="shared" si="0"/>
        <v>8</v>
      </c>
      <c r="L10" s="61" t="str">
        <f t="shared" si="1"/>
        <v/>
      </c>
      <c r="M10" s="95" t="str">
        <f t="shared" si="2"/>
        <v/>
      </c>
    </row>
    <row r="11" spans="1:13">
      <c r="A11" s="146">
        <v>9</v>
      </c>
      <c r="B11" s="155">
        <v>16</v>
      </c>
      <c r="C11" s="146">
        <v>201</v>
      </c>
      <c r="D11" s="189" t="s">
        <v>87</v>
      </c>
      <c r="E11" s="173" t="s">
        <v>88</v>
      </c>
      <c r="F11" s="185" t="s">
        <v>12</v>
      </c>
      <c r="G11" s="181">
        <v>36.450000000000003</v>
      </c>
      <c r="H11" s="99" t="s">
        <v>61</v>
      </c>
      <c r="J11" s="124">
        <v>9</v>
      </c>
      <c r="K11" s="142" t="str">
        <f t="shared" si="0"/>
        <v/>
      </c>
      <c r="L11" s="61" t="str">
        <f t="shared" si="1"/>
        <v/>
      </c>
      <c r="M11" s="95">
        <f t="shared" si="2"/>
        <v>9</v>
      </c>
    </row>
    <row r="12" spans="1:13">
      <c r="A12" s="146">
        <v>10</v>
      </c>
      <c r="B12" s="155">
        <v>18</v>
      </c>
      <c r="C12" s="146">
        <v>239</v>
      </c>
      <c r="D12" s="189" t="s">
        <v>340</v>
      </c>
      <c r="E12" s="173" t="s">
        <v>220</v>
      </c>
      <c r="F12" s="248" t="s">
        <v>45</v>
      </c>
      <c r="G12" s="181">
        <v>37.36</v>
      </c>
      <c r="H12" s="99" t="s">
        <v>61</v>
      </c>
      <c r="J12" s="124">
        <v>10</v>
      </c>
      <c r="K12" s="142">
        <f t="shared" si="0"/>
        <v>10</v>
      </c>
      <c r="L12" s="61" t="str">
        <f t="shared" si="1"/>
        <v/>
      </c>
      <c r="M12" s="95" t="str">
        <f t="shared" si="2"/>
        <v/>
      </c>
    </row>
    <row r="13" spans="1:13">
      <c r="A13" s="155">
        <v>11</v>
      </c>
      <c r="B13" s="155">
        <v>19</v>
      </c>
      <c r="C13" s="146">
        <v>226</v>
      </c>
      <c r="D13" s="242" t="s">
        <v>64</v>
      </c>
      <c r="E13" s="240" t="s">
        <v>65</v>
      </c>
      <c r="F13" s="249" t="s">
        <v>45</v>
      </c>
      <c r="G13" s="181">
        <v>39.32</v>
      </c>
      <c r="H13" s="114" t="s">
        <v>78</v>
      </c>
      <c r="J13" s="124">
        <v>11</v>
      </c>
      <c r="K13" s="142">
        <f t="shared" si="0"/>
        <v>11</v>
      </c>
      <c r="L13" s="61" t="str">
        <f t="shared" si="1"/>
        <v/>
      </c>
      <c r="M13" s="95" t="str">
        <f t="shared" si="2"/>
        <v/>
      </c>
    </row>
    <row r="14" spans="1:13">
      <c r="A14" s="146">
        <v>12</v>
      </c>
      <c r="B14" s="155">
        <v>20</v>
      </c>
      <c r="C14" s="146">
        <v>230</v>
      </c>
      <c r="D14" s="242" t="s">
        <v>284</v>
      </c>
      <c r="E14" s="240" t="s">
        <v>126</v>
      </c>
      <c r="F14" s="249" t="s">
        <v>45</v>
      </c>
      <c r="G14" s="181">
        <v>40.11</v>
      </c>
      <c r="H14" s="114" t="s">
        <v>78</v>
      </c>
      <c r="J14" s="124">
        <v>12</v>
      </c>
      <c r="K14" s="142">
        <f t="shared" si="0"/>
        <v>12</v>
      </c>
      <c r="L14" s="61" t="str">
        <f t="shared" si="1"/>
        <v/>
      </c>
      <c r="M14" s="95" t="str">
        <f t="shared" si="2"/>
        <v/>
      </c>
    </row>
    <row r="15" spans="1:13">
      <c r="A15" s="146">
        <v>13</v>
      </c>
      <c r="B15" s="155">
        <v>21</v>
      </c>
      <c r="C15" s="146">
        <v>202</v>
      </c>
      <c r="D15" s="189" t="s">
        <v>177</v>
      </c>
      <c r="E15" s="173" t="s">
        <v>178</v>
      </c>
      <c r="F15" s="185" t="s">
        <v>12</v>
      </c>
      <c r="G15" s="181">
        <v>41.03</v>
      </c>
      <c r="H15" s="99" t="s">
        <v>61</v>
      </c>
      <c r="J15" s="124">
        <v>13</v>
      </c>
      <c r="K15" s="142" t="str">
        <f t="shared" si="0"/>
        <v/>
      </c>
      <c r="L15" s="61" t="str">
        <f t="shared" si="1"/>
        <v/>
      </c>
      <c r="M15" s="95">
        <f t="shared" si="2"/>
        <v>13</v>
      </c>
    </row>
    <row r="16" spans="1:13">
      <c r="A16" s="155">
        <v>14</v>
      </c>
      <c r="B16" s="155">
        <v>24</v>
      </c>
      <c r="C16" s="146">
        <v>225</v>
      </c>
      <c r="D16" s="242" t="s">
        <v>273</v>
      </c>
      <c r="E16" s="240" t="s">
        <v>274</v>
      </c>
      <c r="F16" s="249" t="s">
        <v>45</v>
      </c>
      <c r="G16" s="181">
        <v>43.57</v>
      </c>
      <c r="H16" s="114" t="s">
        <v>61</v>
      </c>
      <c r="J16" s="124">
        <v>14</v>
      </c>
      <c r="K16" s="142">
        <f t="shared" si="0"/>
        <v>14</v>
      </c>
      <c r="L16" s="61" t="str">
        <f t="shared" si="1"/>
        <v/>
      </c>
      <c r="M16" s="95" t="str">
        <f t="shared" si="2"/>
        <v/>
      </c>
    </row>
    <row r="17" spans="1:13">
      <c r="A17" s="146">
        <v>15</v>
      </c>
      <c r="B17" s="155">
        <v>25</v>
      </c>
      <c r="C17" s="146">
        <v>238</v>
      </c>
      <c r="D17" s="189" t="s">
        <v>338</v>
      </c>
      <c r="E17" s="173" t="s">
        <v>339</v>
      </c>
      <c r="F17" s="248" t="s">
        <v>45</v>
      </c>
      <c r="G17" s="181">
        <v>44.08</v>
      </c>
      <c r="H17" s="99" t="s">
        <v>61</v>
      </c>
      <c r="J17" s="124">
        <v>15</v>
      </c>
      <c r="K17" s="142">
        <f t="shared" si="0"/>
        <v>15</v>
      </c>
      <c r="L17" s="61" t="str">
        <f t="shared" si="1"/>
        <v/>
      </c>
      <c r="M17" s="95" t="str">
        <f t="shared" si="2"/>
        <v/>
      </c>
    </row>
    <row r="18" spans="1:13">
      <c r="A18" s="146">
        <v>16</v>
      </c>
      <c r="B18" s="155">
        <v>27</v>
      </c>
      <c r="C18" s="146">
        <v>204</v>
      </c>
      <c r="D18" s="189" t="s">
        <v>181</v>
      </c>
      <c r="E18" s="173" t="s">
        <v>182</v>
      </c>
      <c r="F18" s="185" t="s">
        <v>12</v>
      </c>
      <c r="G18" s="181">
        <v>46.32</v>
      </c>
      <c r="H18" s="99" t="s">
        <v>78</v>
      </c>
      <c r="J18" s="124">
        <v>16</v>
      </c>
      <c r="K18" s="142" t="str">
        <f t="shared" si="0"/>
        <v/>
      </c>
      <c r="L18" s="61" t="str">
        <f t="shared" si="1"/>
        <v/>
      </c>
      <c r="M18" s="95">
        <f t="shared" si="2"/>
        <v>16</v>
      </c>
    </row>
    <row r="19" spans="1:13">
      <c r="A19" s="155">
        <v>17</v>
      </c>
      <c r="B19" s="155">
        <v>29</v>
      </c>
      <c r="C19" s="146">
        <v>203</v>
      </c>
      <c r="D19" s="189" t="s">
        <v>179</v>
      </c>
      <c r="E19" s="173" t="s">
        <v>180</v>
      </c>
      <c r="F19" s="185" t="s">
        <v>12</v>
      </c>
      <c r="G19" s="181">
        <v>50.14</v>
      </c>
      <c r="H19" s="114" t="s">
        <v>61</v>
      </c>
      <c r="J19" s="124">
        <v>17</v>
      </c>
      <c r="K19" s="142" t="str">
        <f t="shared" si="0"/>
        <v/>
      </c>
      <c r="L19" s="61" t="str">
        <f t="shared" si="1"/>
        <v/>
      </c>
      <c r="M19" s="95">
        <f t="shared" si="2"/>
        <v>17</v>
      </c>
    </row>
    <row r="20" spans="1:13" hidden="1">
      <c r="A20" s="146">
        <v>18</v>
      </c>
      <c r="B20" s="11"/>
      <c r="C20" s="32"/>
      <c r="D20" s="71"/>
      <c r="E20" s="71"/>
      <c r="F20" s="334"/>
      <c r="G20" s="190"/>
      <c r="H20" s="157"/>
      <c r="J20" s="124">
        <v>18</v>
      </c>
      <c r="K20" s="142" t="str">
        <f t="shared" si="0"/>
        <v/>
      </c>
      <c r="L20" s="61" t="str">
        <f t="shared" si="1"/>
        <v/>
      </c>
      <c r="M20" s="95" t="str">
        <f t="shared" si="2"/>
        <v/>
      </c>
    </row>
    <row r="21" spans="1:13" hidden="1">
      <c r="A21" s="146">
        <v>19</v>
      </c>
      <c r="B21" s="11"/>
      <c r="C21" s="32"/>
      <c r="D21" s="71"/>
      <c r="E21" s="71"/>
      <c r="F21" s="334"/>
      <c r="G21" s="190"/>
      <c r="H21" s="158"/>
      <c r="J21" s="124">
        <v>19</v>
      </c>
      <c r="K21" s="142" t="str">
        <f t="shared" si="0"/>
        <v/>
      </c>
      <c r="L21" s="61" t="str">
        <f t="shared" si="1"/>
        <v/>
      </c>
      <c r="M21" s="95" t="str">
        <f t="shared" si="2"/>
        <v/>
      </c>
    </row>
    <row r="22" spans="1:13" hidden="1">
      <c r="A22" s="146">
        <v>20</v>
      </c>
      <c r="B22" s="11"/>
      <c r="C22" s="32"/>
      <c r="D22" s="71"/>
      <c r="E22" s="71"/>
      <c r="F22" s="333"/>
      <c r="G22" s="190"/>
      <c r="H22" s="157"/>
      <c r="J22" s="124">
        <v>20</v>
      </c>
      <c r="K22" s="142" t="str">
        <f t="shared" si="0"/>
        <v/>
      </c>
      <c r="L22" s="61" t="str">
        <f t="shared" si="1"/>
        <v/>
      </c>
      <c r="M22" s="95" t="str">
        <f t="shared" si="2"/>
        <v/>
      </c>
    </row>
    <row r="23" spans="1:13" hidden="1">
      <c r="A23" s="155">
        <v>21</v>
      </c>
      <c r="B23" s="11"/>
      <c r="C23" s="32"/>
      <c r="D23" s="71"/>
      <c r="E23" s="71"/>
      <c r="F23" s="333"/>
      <c r="G23" s="190"/>
      <c r="H23" s="158"/>
      <c r="J23" s="124">
        <v>21</v>
      </c>
      <c r="K23" s="142" t="str">
        <f t="shared" si="0"/>
        <v/>
      </c>
      <c r="L23" s="61" t="str">
        <f t="shared" si="1"/>
        <v/>
      </c>
      <c r="M23" s="95" t="str">
        <f t="shared" si="2"/>
        <v/>
      </c>
    </row>
    <row r="24" spans="1:13" hidden="1">
      <c r="A24" s="146">
        <v>22</v>
      </c>
      <c r="B24" s="11"/>
      <c r="C24" s="32"/>
      <c r="D24" s="109"/>
      <c r="E24" s="71"/>
      <c r="F24" s="334"/>
      <c r="G24" s="190"/>
      <c r="H24" s="157"/>
      <c r="J24" s="124">
        <v>22</v>
      </c>
      <c r="K24" s="142" t="str">
        <f t="shared" si="0"/>
        <v/>
      </c>
      <c r="L24" s="61" t="str">
        <f t="shared" si="1"/>
        <v/>
      </c>
      <c r="M24" s="95" t="str">
        <f t="shared" si="2"/>
        <v/>
      </c>
    </row>
    <row r="25" spans="1:13" hidden="1">
      <c r="A25" s="146">
        <v>23</v>
      </c>
      <c r="B25" s="11"/>
      <c r="C25" s="32"/>
      <c r="D25" s="71"/>
      <c r="E25" s="71"/>
      <c r="F25" s="334"/>
      <c r="G25" s="190"/>
      <c r="H25" s="157"/>
      <c r="J25" s="124">
        <v>23</v>
      </c>
      <c r="K25" s="142" t="str">
        <f t="shared" si="0"/>
        <v/>
      </c>
      <c r="L25" s="61" t="str">
        <f t="shared" si="1"/>
        <v/>
      </c>
      <c r="M25" s="95" t="str">
        <f t="shared" si="2"/>
        <v/>
      </c>
    </row>
    <row r="26" spans="1:13" hidden="1">
      <c r="A26" s="146">
        <v>24</v>
      </c>
      <c r="B26" s="11"/>
      <c r="C26" s="32"/>
      <c r="D26" s="109"/>
      <c r="E26" s="71"/>
      <c r="F26" s="334"/>
      <c r="G26" s="190"/>
      <c r="H26" s="157"/>
      <c r="J26" s="124">
        <v>24</v>
      </c>
      <c r="K26" s="142" t="str">
        <f t="shared" si="0"/>
        <v/>
      </c>
      <c r="L26" s="61" t="str">
        <f t="shared" si="1"/>
        <v/>
      </c>
      <c r="M26" s="95" t="str">
        <f t="shared" si="2"/>
        <v/>
      </c>
    </row>
    <row r="27" spans="1:13" hidden="1">
      <c r="A27" s="155">
        <v>25</v>
      </c>
      <c r="B27" s="11"/>
      <c r="C27" s="32"/>
      <c r="D27" s="71"/>
      <c r="E27" s="71"/>
      <c r="F27" s="334"/>
      <c r="G27" s="190"/>
      <c r="H27" s="158"/>
      <c r="J27" s="124">
        <v>25</v>
      </c>
      <c r="K27" s="142" t="str">
        <f t="shared" si="0"/>
        <v/>
      </c>
      <c r="L27" s="61" t="str">
        <f t="shared" si="1"/>
        <v/>
      </c>
      <c r="M27" s="95" t="str">
        <f t="shared" si="2"/>
        <v/>
      </c>
    </row>
    <row r="28" spans="1:13" hidden="1">
      <c r="A28" s="146">
        <v>26</v>
      </c>
      <c r="B28" s="11"/>
      <c r="C28" s="32"/>
      <c r="D28" s="70"/>
      <c r="E28" s="70"/>
      <c r="F28" s="334"/>
      <c r="G28" s="42"/>
      <c r="H28" s="157"/>
      <c r="J28" s="124">
        <v>26</v>
      </c>
      <c r="K28" s="142" t="str">
        <f t="shared" si="0"/>
        <v/>
      </c>
      <c r="L28" s="61" t="str">
        <f t="shared" si="1"/>
        <v/>
      </c>
      <c r="M28" s="95" t="str">
        <f t="shared" si="2"/>
        <v/>
      </c>
    </row>
    <row r="29" spans="1:13" hidden="1">
      <c r="A29" s="146">
        <v>27</v>
      </c>
      <c r="B29" s="11"/>
      <c r="C29" s="32"/>
      <c r="D29" s="71"/>
      <c r="E29" s="71"/>
      <c r="F29" s="334"/>
      <c r="G29" s="159"/>
      <c r="H29" s="158"/>
      <c r="J29" s="124">
        <v>27</v>
      </c>
      <c r="K29" s="142" t="str">
        <f t="shared" si="0"/>
        <v/>
      </c>
      <c r="L29" s="61" t="str">
        <f t="shared" si="1"/>
        <v/>
      </c>
      <c r="M29" s="95" t="str">
        <f t="shared" si="2"/>
        <v/>
      </c>
    </row>
    <row r="30" spans="1:13" hidden="1">
      <c r="A30" s="146">
        <v>28</v>
      </c>
      <c r="B30" s="11"/>
      <c r="C30" s="32"/>
      <c r="D30" s="71"/>
      <c r="E30" s="71"/>
      <c r="F30" s="334"/>
      <c r="G30" s="42"/>
      <c r="H30" s="157"/>
      <c r="J30" s="124">
        <v>28</v>
      </c>
      <c r="K30" s="142" t="str">
        <f t="shared" si="0"/>
        <v/>
      </c>
      <c r="L30" s="61" t="str">
        <f t="shared" si="1"/>
        <v/>
      </c>
      <c r="M30" s="95" t="str">
        <f t="shared" si="2"/>
        <v/>
      </c>
    </row>
    <row r="31" spans="1:13" hidden="1">
      <c r="A31" s="155">
        <v>29</v>
      </c>
      <c r="B31" s="11"/>
      <c r="C31" s="32"/>
      <c r="D31" s="71"/>
      <c r="E31" s="71"/>
      <c r="F31" s="334"/>
      <c r="G31" s="42"/>
      <c r="H31" s="157"/>
      <c r="J31" s="124">
        <v>29</v>
      </c>
      <c r="K31" s="142" t="str">
        <f t="shared" si="0"/>
        <v/>
      </c>
      <c r="L31" s="61" t="str">
        <f t="shared" si="1"/>
        <v/>
      </c>
      <c r="M31" s="95" t="str">
        <f t="shared" si="2"/>
        <v/>
      </c>
    </row>
    <row r="32" spans="1:13" hidden="1">
      <c r="A32" s="146">
        <v>30</v>
      </c>
      <c r="B32" s="11"/>
      <c r="C32" s="32"/>
      <c r="D32" s="70"/>
      <c r="E32" s="70"/>
      <c r="F32" s="334"/>
      <c r="G32" s="42"/>
      <c r="H32" s="157"/>
      <c r="J32" s="124">
        <v>30</v>
      </c>
      <c r="K32" s="142" t="str">
        <f t="shared" si="0"/>
        <v/>
      </c>
      <c r="L32" s="61" t="str">
        <f t="shared" si="1"/>
        <v/>
      </c>
      <c r="M32" s="95" t="str">
        <f t="shared" si="2"/>
        <v/>
      </c>
    </row>
    <row r="33" spans="1:13" hidden="1">
      <c r="A33" s="146">
        <v>31</v>
      </c>
      <c r="B33" s="11"/>
      <c r="C33" s="32"/>
      <c r="D33" s="71"/>
      <c r="E33" s="71"/>
      <c r="F33" s="334"/>
      <c r="G33" s="42"/>
      <c r="H33" s="157"/>
      <c r="J33" s="124">
        <v>31</v>
      </c>
      <c r="K33" s="142" t="str">
        <f t="shared" si="0"/>
        <v/>
      </c>
      <c r="L33" s="61" t="str">
        <f t="shared" si="1"/>
        <v/>
      </c>
      <c r="M33" s="95" t="str">
        <f t="shared" si="2"/>
        <v/>
      </c>
    </row>
    <row r="34" spans="1:13" hidden="1">
      <c r="A34" s="146">
        <v>32</v>
      </c>
      <c r="B34" s="11"/>
      <c r="C34" s="32"/>
      <c r="D34" s="71"/>
      <c r="E34" s="71"/>
      <c r="F34" s="334"/>
      <c r="G34" s="42"/>
      <c r="H34" s="157"/>
      <c r="J34" s="124">
        <v>32</v>
      </c>
      <c r="K34" s="142" t="str">
        <f t="shared" si="0"/>
        <v/>
      </c>
      <c r="L34" s="61" t="str">
        <f t="shared" si="1"/>
        <v/>
      </c>
      <c r="M34" s="95" t="str">
        <f t="shared" si="2"/>
        <v/>
      </c>
    </row>
    <row r="35" spans="1:13" hidden="1">
      <c r="A35" s="155">
        <v>33</v>
      </c>
      <c r="B35" s="11"/>
      <c r="C35" s="32"/>
      <c r="D35" s="70"/>
      <c r="E35" s="70"/>
      <c r="F35" s="334"/>
      <c r="G35" s="42"/>
      <c r="H35" s="157"/>
      <c r="J35" s="124">
        <v>33</v>
      </c>
      <c r="K35" s="142" t="str">
        <f t="shared" si="0"/>
        <v/>
      </c>
      <c r="L35" s="61" t="str">
        <f t="shared" si="1"/>
        <v/>
      </c>
      <c r="M35" s="95" t="str">
        <f t="shared" si="2"/>
        <v/>
      </c>
    </row>
    <row r="36" spans="1:13" hidden="1">
      <c r="A36" s="146">
        <v>34</v>
      </c>
      <c r="B36" s="11"/>
      <c r="C36" s="32"/>
      <c r="D36" s="70"/>
      <c r="E36" s="70"/>
      <c r="F36" s="334"/>
      <c r="G36" s="42"/>
      <c r="H36" s="158"/>
      <c r="J36" s="124">
        <v>34</v>
      </c>
      <c r="K36" s="142" t="str">
        <f t="shared" si="0"/>
        <v/>
      </c>
      <c r="L36" s="61" t="str">
        <f t="shared" si="1"/>
        <v/>
      </c>
      <c r="M36" s="95" t="str">
        <f t="shared" si="2"/>
        <v/>
      </c>
    </row>
    <row r="37" spans="1:13" hidden="1">
      <c r="A37" s="146">
        <v>35</v>
      </c>
      <c r="B37" s="11"/>
      <c r="C37" s="32"/>
      <c r="D37" s="70"/>
      <c r="E37" s="70"/>
      <c r="F37" s="334"/>
      <c r="G37" s="42"/>
      <c r="H37" s="157"/>
      <c r="J37" s="124">
        <v>35</v>
      </c>
      <c r="K37" s="142" t="str">
        <f t="shared" si="0"/>
        <v/>
      </c>
      <c r="L37" s="61" t="str">
        <f t="shared" si="1"/>
        <v/>
      </c>
      <c r="M37" s="95" t="str">
        <f t="shared" si="2"/>
        <v/>
      </c>
    </row>
    <row r="38" spans="1:13" hidden="1">
      <c r="A38" s="146">
        <v>36</v>
      </c>
      <c r="B38" s="11"/>
      <c r="C38" s="32"/>
      <c r="D38" s="71"/>
      <c r="E38" s="71"/>
      <c r="F38" s="334"/>
      <c r="G38" s="159"/>
      <c r="H38" s="158"/>
      <c r="J38" s="124">
        <v>36</v>
      </c>
      <c r="K38" s="142" t="str">
        <f t="shared" si="0"/>
        <v/>
      </c>
      <c r="L38" s="61" t="str">
        <f t="shared" si="1"/>
        <v/>
      </c>
      <c r="M38" s="95" t="str">
        <f t="shared" si="2"/>
        <v/>
      </c>
    </row>
    <row r="39" spans="1:13" hidden="1">
      <c r="A39" s="155">
        <v>37</v>
      </c>
      <c r="B39" s="11"/>
      <c r="C39" s="32"/>
      <c r="D39" s="71"/>
      <c r="E39" s="71"/>
      <c r="F39" s="334"/>
      <c r="G39" s="42"/>
      <c r="H39" s="157"/>
      <c r="J39" s="124">
        <v>37</v>
      </c>
      <c r="K39" s="142" t="str">
        <f t="shared" si="0"/>
        <v/>
      </c>
      <c r="L39" s="61" t="str">
        <f t="shared" si="1"/>
        <v/>
      </c>
      <c r="M39" s="95" t="str">
        <f t="shared" si="2"/>
        <v/>
      </c>
    </row>
    <row r="40" spans="1:13" ht="13.5" hidden="1" thickBot="1">
      <c r="A40" s="148">
        <v>38</v>
      </c>
      <c r="B40" s="25"/>
      <c r="C40" s="74"/>
      <c r="D40" s="75"/>
      <c r="E40" s="75"/>
      <c r="F40" s="335"/>
      <c r="G40" s="44"/>
      <c r="H40" s="295"/>
      <c r="J40" s="125">
        <v>38</v>
      </c>
      <c r="K40" s="143" t="str">
        <f t="shared" si="0"/>
        <v/>
      </c>
      <c r="L40" s="97" t="str">
        <f t="shared" si="1"/>
        <v/>
      </c>
      <c r="M40" s="98" t="str">
        <f t="shared" si="2"/>
        <v/>
      </c>
    </row>
    <row r="41" spans="1:13" hidden="1"/>
    <row r="42" spans="1:13" ht="13.5" hidden="1" thickBot="1"/>
    <row r="43" spans="1:13" ht="13.5" hidden="1" thickBot="1">
      <c r="B43" s="90" t="s">
        <v>47</v>
      </c>
      <c r="C43" s="91">
        <v>1</v>
      </c>
      <c r="D43" s="91">
        <v>2</v>
      </c>
      <c r="E43" s="91">
        <v>3</v>
      </c>
      <c r="F43" s="91">
        <v>4</v>
      </c>
      <c r="G43" s="93" t="s">
        <v>154</v>
      </c>
      <c r="J43" s="235" t="s">
        <v>48</v>
      </c>
      <c r="K43" s="221" t="s">
        <v>47</v>
      </c>
      <c r="L43" s="234" t="s">
        <v>33</v>
      </c>
    </row>
    <row r="44" spans="1:13" hidden="1">
      <c r="B44" s="94" t="s">
        <v>8</v>
      </c>
      <c r="C44" s="61">
        <f>SMALL($K3:$K40,1)</f>
        <v>1</v>
      </c>
      <c r="D44" s="61">
        <f>SMALL($K3:$K40,2)</f>
        <v>3</v>
      </c>
      <c r="E44" s="61">
        <f>SMALL($K3:$K40,3)</f>
        <v>4</v>
      </c>
      <c r="F44" s="61">
        <f>SMALL($K3:$K40,4)</f>
        <v>5</v>
      </c>
      <c r="G44" s="95">
        <f>SUM(C44:F44)</f>
        <v>13</v>
      </c>
      <c r="J44" s="236">
        <v>1</v>
      </c>
      <c r="K44" s="279" t="s">
        <v>8</v>
      </c>
      <c r="L44" s="120">
        <f>G44</f>
        <v>13</v>
      </c>
    </row>
    <row r="45" spans="1:13" hidden="1">
      <c r="B45" s="94" t="s">
        <v>11</v>
      </c>
      <c r="C45" s="61">
        <f>SMALL($L3:$L40,1)</f>
        <v>2</v>
      </c>
      <c r="D45" s="61">
        <f>SMALL($L3:$L40,2)</f>
        <v>6</v>
      </c>
      <c r="E45" s="61" t="e">
        <f>SMALL($L3:$L40,3)</f>
        <v>#NUM!</v>
      </c>
      <c r="F45" s="61" t="e">
        <f>SMALL($L3:$L40,4)</f>
        <v>#NUM!</v>
      </c>
      <c r="G45" s="95" t="e">
        <f t="shared" ref="G45:G46" si="3">SUM(C45:F45)</f>
        <v>#NUM!</v>
      </c>
      <c r="J45" s="237">
        <v>2</v>
      </c>
      <c r="K45" s="278" t="s">
        <v>12</v>
      </c>
      <c r="L45" s="120">
        <f>G46</f>
        <v>55</v>
      </c>
    </row>
    <row r="46" spans="1:13" ht="13.5" hidden="1" thickBot="1">
      <c r="B46" s="96" t="s">
        <v>12</v>
      </c>
      <c r="C46" s="97">
        <f>SMALL($M3:$M40,1)</f>
        <v>9</v>
      </c>
      <c r="D46" s="97">
        <f>SMALL($M3:$M40,2)</f>
        <v>13</v>
      </c>
      <c r="E46" s="97">
        <f>SMALL($M3:$M40,3)</f>
        <v>16</v>
      </c>
      <c r="F46" s="97">
        <f>SMALL($M3:$M40,4)</f>
        <v>17</v>
      </c>
      <c r="G46" s="98">
        <f t="shared" si="3"/>
        <v>55</v>
      </c>
      <c r="J46" s="229">
        <v>3</v>
      </c>
      <c r="K46" s="353" t="s">
        <v>11</v>
      </c>
      <c r="L46" s="127" t="e">
        <f>G45</f>
        <v>#NUM!</v>
      </c>
    </row>
    <row r="47" spans="1:13" hidden="1"/>
    <row r="48" spans="1:13" ht="12" customHeight="1"/>
  </sheetData>
  <sortState ref="K44:L46">
    <sortCondition ref="L44:L46"/>
  </sortState>
  <mergeCells count="1">
    <mergeCell ref="A1:H1"/>
  </mergeCells>
  <phoneticPr fontId="0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32"/>
  <sheetViews>
    <sheetView zoomScale="115" zoomScaleNormal="115" zoomScalePageLayoutView="115" workbookViewId="0">
      <selection activeCell="L8" sqref="L8"/>
    </sheetView>
  </sheetViews>
  <sheetFormatPr defaultColWidth="8.85546875" defaultRowHeight="12.75"/>
  <cols>
    <col min="1" max="1" width="5" customWidth="1"/>
    <col min="2" max="2" width="8.140625" customWidth="1"/>
    <col min="3" max="3" width="11" customWidth="1"/>
    <col min="5" max="5" width="11.85546875" customWidth="1"/>
    <col min="6" max="6" width="6.42578125" customWidth="1"/>
    <col min="7" max="7" width="8.85546875" customWidth="1"/>
    <col min="8" max="8" width="6.7109375" customWidth="1"/>
    <col min="9" max="10" width="6.140625" customWidth="1"/>
    <col min="11" max="11" width="13.42578125" customWidth="1"/>
    <col min="12" max="12" width="11.85546875" customWidth="1"/>
  </cols>
  <sheetData>
    <row r="1" spans="1:10" ht="15.75" thickBot="1">
      <c r="A1" s="384" t="s">
        <v>184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0" ht="51.75" thickBot="1">
      <c r="A2" s="347" t="s">
        <v>16</v>
      </c>
      <c r="B2" s="62" t="s">
        <v>19</v>
      </c>
      <c r="C2" s="63" t="s">
        <v>17</v>
      </c>
      <c r="D2" s="63" t="s">
        <v>0</v>
      </c>
      <c r="E2" s="63" t="s">
        <v>9</v>
      </c>
      <c r="F2" s="64" t="s">
        <v>5</v>
      </c>
      <c r="G2" s="134" t="s">
        <v>13</v>
      </c>
      <c r="H2" s="87" t="s">
        <v>33</v>
      </c>
      <c r="I2" s="87" t="s">
        <v>8</v>
      </c>
      <c r="J2" s="88" t="s">
        <v>34</v>
      </c>
    </row>
    <row r="3" spans="1:10">
      <c r="A3" s="154">
        <v>1</v>
      </c>
      <c r="B3" s="154">
        <v>222</v>
      </c>
      <c r="C3" s="362" t="s">
        <v>162</v>
      </c>
      <c r="D3" s="363" t="s">
        <v>163</v>
      </c>
      <c r="E3" s="365" t="s">
        <v>45</v>
      </c>
      <c r="F3" s="180">
        <v>30.58</v>
      </c>
      <c r="G3" s="342" t="s">
        <v>78</v>
      </c>
      <c r="H3" s="91"/>
      <c r="I3" s="91">
        <v>8</v>
      </c>
      <c r="J3" s="93"/>
    </row>
    <row r="4" spans="1:10">
      <c r="A4" s="146">
        <v>2</v>
      </c>
      <c r="B4" s="146">
        <v>219</v>
      </c>
      <c r="C4" s="242" t="s">
        <v>79</v>
      </c>
      <c r="D4" s="240" t="s">
        <v>172</v>
      </c>
      <c r="E4" s="366" t="s">
        <v>10</v>
      </c>
      <c r="F4" s="181">
        <v>31.16</v>
      </c>
      <c r="G4" s="114" t="s">
        <v>78</v>
      </c>
      <c r="H4" s="61"/>
      <c r="I4" s="61"/>
      <c r="J4" s="95">
        <v>7</v>
      </c>
    </row>
    <row r="5" spans="1:10">
      <c r="A5" s="146">
        <v>3</v>
      </c>
      <c r="B5" s="146">
        <v>214</v>
      </c>
      <c r="C5" s="242" t="s">
        <v>68</v>
      </c>
      <c r="D5" s="240" t="s">
        <v>69</v>
      </c>
      <c r="E5" s="366" t="s">
        <v>10</v>
      </c>
      <c r="F5" s="181">
        <v>31.44</v>
      </c>
      <c r="G5" s="114" t="s">
        <v>61</v>
      </c>
      <c r="H5" s="61"/>
      <c r="I5" s="61"/>
      <c r="J5" s="95">
        <v>6</v>
      </c>
    </row>
    <row r="6" spans="1:10">
      <c r="A6" s="146">
        <v>4</v>
      </c>
      <c r="B6" s="146">
        <v>229</v>
      </c>
      <c r="C6" s="242" t="s">
        <v>281</v>
      </c>
      <c r="D6" s="240" t="s">
        <v>282</v>
      </c>
      <c r="E6" s="249" t="s">
        <v>45</v>
      </c>
      <c r="F6" s="181">
        <v>32.049999999999997</v>
      </c>
      <c r="G6" s="114" t="s">
        <v>78</v>
      </c>
      <c r="H6" s="61"/>
      <c r="I6" s="61">
        <v>5</v>
      </c>
      <c r="J6" s="95"/>
    </row>
    <row r="7" spans="1:10">
      <c r="A7" s="146">
        <v>5</v>
      </c>
      <c r="B7" s="146">
        <v>227</v>
      </c>
      <c r="C7" s="242" t="s">
        <v>275</v>
      </c>
      <c r="D7" s="240" t="s">
        <v>276</v>
      </c>
      <c r="E7" s="249" t="s">
        <v>45</v>
      </c>
      <c r="F7" s="181">
        <v>32.28</v>
      </c>
      <c r="G7" s="114" t="s">
        <v>78</v>
      </c>
      <c r="H7" s="61"/>
      <c r="I7" s="61">
        <v>4</v>
      </c>
      <c r="J7" s="95"/>
    </row>
    <row r="8" spans="1:10">
      <c r="A8" s="146">
        <v>6</v>
      </c>
      <c r="B8" s="146">
        <v>223</v>
      </c>
      <c r="C8" s="242" t="s">
        <v>62</v>
      </c>
      <c r="D8" s="240" t="s">
        <v>271</v>
      </c>
      <c r="E8" s="249" t="s">
        <v>45</v>
      </c>
      <c r="F8" s="181">
        <v>32.47</v>
      </c>
      <c r="G8" s="114" t="s">
        <v>78</v>
      </c>
      <c r="H8" s="61"/>
      <c r="I8" s="61">
        <v>3</v>
      </c>
      <c r="J8" s="95"/>
    </row>
    <row r="9" spans="1:10">
      <c r="A9" s="146">
        <v>7</v>
      </c>
      <c r="B9" s="146">
        <v>215</v>
      </c>
      <c r="C9" s="242" t="s">
        <v>70</v>
      </c>
      <c r="D9" s="240" t="s">
        <v>71</v>
      </c>
      <c r="E9" s="249" t="s">
        <v>10</v>
      </c>
      <c r="F9" s="181">
        <v>33.31</v>
      </c>
      <c r="G9" s="114" t="s">
        <v>61</v>
      </c>
      <c r="H9" s="61"/>
      <c r="I9" s="61"/>
      <c r="J9" s="95">
        <v>2</v>
      </c>
    </row>
    <row r="10" spans="1:10">
      <c r="A10" s="146">
        <v>8</v>
      </c>
      <c r="B10" s="146">
        <v>217</v>
      </c>
      <c r="C10" s="242" t="s">
        <v>241</v>
      </c>
      <c r="D10" s="240" t="s">
        <v>76</v>
      </c>
      <c r="E10" s="249" t="s">
        <v>10</v>
      </c>
      <c r="F10" s="181">
        <v>34.159999999999997</v>
      </c>
      <c r="G10" s="114" t="s">
        <v>61</v>
      </c>
      <c r="H10" s="61"/>
      <c r="I10" s="61"/>
      <c r="J10" s="95">
        <v>1</v>
      </c>
    </row>
    <row r="11" spans="1:10">
      <c r="A11" s="146">
        <v>9</v>
      </c>
      <c r="B11" s="146">
        <v>220</v>
      </c>
      <c r="C11" s="242" t="s">
        <v>246</v>
      </c>
      <c r="D11" s="240" t="s">
        <v>247</v>
      </c>
      <c r="E11" s="249" t="s">
        <v>10</v>
      </c>
      <c r="F11" s="181">
        <v>34.47</v>
      </c>
      <c r="G11" s="114" t="s">
        <v>61</v>
      </c>
      <c r="H11" s="61"/>
      <c r="I11" s="61"/>
      <c r="J11" s="95"/>
    </row>
    <row r="12" spans="1:10">
      <c r="A12" s="146">
        <v>10</v>
      </c>
      <c r="B12" s="146">
        <v>218</v>
      </c>
      <c r="C12" s="242" t="s">
        <v>242</v>
      </c>
      <c r="D12" s="240" t="s">
        <v>243</v>
      </c>
      <c r="E12" s="249" t="s">
        <v>10</v>
      </c>
      <c r="F12" s="181">
        <v>35.090000000000003</v>
      </c>
      <c r="G12" s="114" t="s">
        <v>78</v>
      </c>
      <c r="H12" s="61"/>
      <c r="I12" s="61"/>
      <c r="J12" s="95"/>
    </row>
    <row r="13" spans="1:10">
      <c r="A13" s="146">
        <v>11</v>
      </c>
      <c r="B13" s="146">
        <v>224</v>
      </c>
      <c r="C13" s="242" t="s">
        <v>269</v>
      </c>
      <c r="D13" s="240" t="s">
        <v>270</v>
      </c>
      <c r="E13" s="249" t="s">
        <v>45</v>
      </c>
      <c r="F13" s="181">
        <v>35.270000000000003</v>
      </c>
      <c r="G13" s="114" t="s">
        <v>61</v>
      </c>
      <c r="H13" s="61"/>
      <c r="I13" s="61"/>
      <c r="J13" s="95"/>
    </row>
    <row r="14" spans="1:10">
      <c r="A14" s="146">
        <v>12</v>
      </c>
      <c r="B14" s="146">
        <v>216</v>
      </c>
      <c r="C14" s="242" t="s">
        <v>73</v>
      </c>
      <c r="D14" s="240" t="s">
        <v>74</v>
      </c>
      <c r="E14" s="249" t="s">
        <v>10</v>
      </c>
      <c r="F14" s="181">
        <v>36.06</v>
      </c>
      <c r="G14" s="114" t="s">
        <v>61</v>
      </c>
      <c r="H14" s="61"/>
      <c r="I14" s="61"/>
      <c r="J14" s="95"/>
    </row>
    <row r="15" spans="1:10">
      <c r="A15" s="146">
        <v>13</v>
      </c>
      <c r="B15" s="146">
        <v>221</v>
      </c>
      <c r="C15" s="242" t="s">
        <v>59</v>
      </c>
      <c r="D15" s="240" t="s">
        <v>60</v>
      </c>
      <c r="E15" s="249" t="s">
        <v>45</v>
      </c>
      <c r="F15" s="181">
        <v>36.119999999999997</v>
      </c>
      <c r="G15" s="114" t="s">
        <v>61</v>
      </c>
      <c r="H15" s="61"/>
      <c r="I15" s="61"/>
      <c r="J15" s="95"/>
    </row>
    <row r="16" spans="1:10">
      <c r="A16" s="146">
        <v>14</v>
      </c>
      <c r="B16" s="146">
        <v>239</v>
      </c>
      <c r="C16" s="189" t="s">
        <v>340</v>
      </c>
      <c r="D16" s="173" t="s">
        <v>220</v>
      </c>
      <c r="E16" s="248" t="s">
        <v>45</v>
      </c>
      <c r="F16" s="181">
        <v>37.36</v>
      </c>
      <c r="G16" s="99" t="s">
        <v>61</v>
      </c>
      <c r="H16" s="61"/>
      <c r="I16" s="61"/>
      <c r="J16" s="95"/>
    </row>
    <row r="17" spans="1:10">
      <c r="A17" s="146">
        <v>15</v>
      </c>
      <c r="B17" s="146">
        <v>226</v>
      </c>
      <c r="C17" s="242" t="s">
        <v>64</v>
      </c>
      <c r="D17" s="240" t="s">
        <v>65</v>
      </c>
      <c r="E17" s="249" t="s">
        <v>45</v>
      </c>
      <c r="F17" s="181">
        <v>39.32</v>
      </c>
      <c r="G17" s="114" t="s">
        <v>78</v>
      </c>
      <c r="H17" s="61"/>
      <c r="I17" s="61"/>
      <c r="J17" s="95"/>
    </row>
    <row r="18" spans="1:10">
      <c r="A18" s="146">
        <v>16</v>
      </c>
      <c r="B18" s="146">
        <v>230</v>
      </c>
      <c r="C18" s="242" t="s">
        <v>284</v>
      </c>
      <c r="D18" s="240" t="s">
        <v>126</v>
      </c>
      <c r="E18" s="249" t="s">
        <v>45</v>
      </c>
      <c r="F18" s="181">
        <v>40.11</v>
      </c>
      <c r="G18" s="114" t="s">
        <v>78</v>
      </c>
      <c r="H18" s="61"/>
      <c r="I18" s="61"/>
      <c r="J18" s="95"/>
    </row>
    <row r="19" spans="1:10">
      <c r="A19" s="146">
        <v>17</v>
      </c>
      <c r="B19" s="146">
        <v>225</v>
      </c>
      <c r="C19" s="242" t="s">
        <v>273</v>
      </c>
      <c r="D19" s="240" t="s">
        <v>274</v>
      </c>
      <c r="E19" s="249" t="s">
        <v>45</v>
      </c>
      <c r="F19" s="181">
        <v>43.57</v>
      </c>
      <c r="G19" s="114" t="s">
        <v>61</v>
      </c>
      <c r="H19" s="61"/>
      <c r="I19" s="61"/>
      <c r="J19" s="95"/>
    </row>
    <row r="20" spans="1:10">
      <c r="A20" s="146">
        <v>18</v>
      </c>
      <c r="B20" s="146">
        <v>238</v>
      </c>
      <c r="C20" s="189" t="s">
        <v>338</v>
      </c>
      <c r="D20" s="173" t="s">
        <v>339</v>
      </c>
      <c r="E20" s="248" t="s">
        <v>45</v>
      </c>
      <c r="F20" s="181">
        <v>44.08</v>
      </c>
      <c r="G20" s="99" t="s">
        <v>61</v>
      </c>
      <c r="H20" s="61"/>
      <c r="I20" s="61"/>
      <c r="J20" s="95"/>
    </row>
    <row r="21" spans="1:10">
      <c r="A21" s="146">
        <v>19</v>
      </c>
      <c r="B21" s="146">
        <v>237</v>
      </c>
      <c r="C21" s="189" t="s">
        <v>366</v>
      </c>
      <c r="D21" s="173" t="s">
        <v>367</v>
      </c>
      <c r="E21" s="248" t="s">
        <v>10</v>
      </c>
      <c r="F21" s="181">
        <v>49.12</v>
      </c>
      <c r="G21" s="114" t="s">
        <v>78</v>
      </c>
      <c r="H21" s="61"/>
      <c r="I21" s="61"/>
      <c r="J21" s="95"/>
    </row>
    <row r="22" spans="1:10">
      <c r="A22" s="146">
        <v>20</v>
      </c>
      <c r="B22" s="359">
        <v>228</v>
      </c>
      <c r="C22" s="242" t="s">
        <v>62</v>
      </c>
      <c r="D22" s="240" t="s">
        <v>278</v>
      </c>
      <c r="E22" s="249" t="s">
        <v>45</v>
      </c>
      <c r="F22" s="181"/>
      <c r="G22" s="114" t="s">
        <v>78</v>
      </c>
      <c r="H22" s="61"/>
      <c r="I22" s="61"/>
      <c r="J22" s="95"/>
    </row>
    <row r="23" spans="1:10" hidden="1">
      <c r="A23" s="146">
        <v>21</v>
      </c>
      <c r="B23" s="65"/>
      <c r="C23" s="71"/>
      <c r="D23" s="71"/>
      <c r="E23" s="30"/>
      <c r="F23" s="21"/>
      <c r="G23" s="111"/>
      <c r="H23" s="61"/>
      <c r="I23" s="61"/>
      <c r="J23" s="95"/>
    </row>
    <row r="24" spans="1:10" hidden="1">
      <c r="A24" s="146">
        <v>22</v>
      </c>
      <c r="B24" s="65"/>
      <c r="C24" s="71"/>
      <c r="D24" s="71"/>
      <c r="E24" s="34"/>
      <c r="F24" s="348"/>
      <c r="G24" s="339"/>
      <c r="H24" s="61"/>
      <c r="I24" s="61" t="str">
        <f t="shared" ref="I24:I27" si="0">IF($E24="RAFAA",$H24,"")</f>
        <v/>
      </c>
      <c r="J24" s="95" t="str">
        <f t="shared" ref="J24:J27" si="1">IF($E24="Civil Service",$H24,"")</f>
        <v/>
      </c>
    </row>
    <row r="25" spans="1:10" hidden="1">
      <c r="A25" s="146">
        <v>23</v>
      </c>
      <c r="B25" s="65"/>
      <c r="C25" s="71"/>
      <c r="D25" s="71"/>
      <c r="E25" s="34"/>
      <c r="F25" s="348"/>
      <c r="G25" s="339"/>
      <c r="H25" s="61"/>
      <c r="I25" s="61" t="str">
        <f t="shared" si="0"/>
        <v/>
      </c>
      <c r="J25" s="95" t="str">
        <f t="shared" si="1"/>
        <v/>
      </c>
    </row>
    <row r="26" spans="1:10" hidden="1">
      <c r="A26" s="146">
        <v>24</v>
      </c>
      <c r="B26" s="65"/>
      <c r="C26" s="71"/>
      <c r="D26" s="71"/>
      <c r="E26" s="34"/>
      <c r="F26" s="21"/>
      <c r="G26" s="339"/>
      <c r="H26" s="61"/>
      <c r="I26" s="61" t="str">
        <f t="shared" si="0"/>
        <v/>
      </c>
      <c r="J26" s="95" t="str">
        <f t="shared" si="1"/>
        <v/>
      </c>
    </row>
    <row r="27" spans="1:10" hidden="1">
      <c r="A27" s="146">
        <v>25</v>
      </c>
      <c r="B27" s="65"/>
      <c r="C27" s="71"/>
      <c r="D27" s="71"/>
      <c r="E27" s="34"/>
      <c r="F27" s="21"/>
      <c r="G27" s="339"/>
      <c r="H27" s="61"/>
      <c r="I27" s="61" t="str">
        <f t="shared" si="0"/>
        <v/>
      </c>
      <c r="J27" s="95" t="str">
        <f t="shared" si="1"/>
        <v/>
      </c>
    </row>
    <row r="28" spans="1:10" ht="13.5" hidden="1" thickBot="1">
      <c r="A28" s="148">
        <v>26</v>
      </c>
      <c r="B28" s="100"/>
      <c r="C28" s="101"/>
      <c r="D28" s="101"/>
      <c r="E28" s="43"/>
      <c r="F28" s="103"/>
      <c r="G28" s="340"/>
      <c r="H28" s="97"/>
      <c r="I28" s="97" t="str">
        <f t="shared" ref="I28" si="2">IF($E28="RAFAA",$A28,"")</f>
        <v/>
      </c>
      <c r="J28" s="98" t="str">
        <f t="shared" ref="J28" si="3">IF($E28="Civil Service",$A28,"")</f>
        <v/>
      </c>
    </row>
    <row r="30" spans="1:10" ht="14.25">
      <c r="A30" s="224" t="s">
        <v>37</v>
      </c>
      <c r="B30" s="83"/>
      <c r="C30" s="83"/>
      <c r="D30" s="83"/>
      <c r="E30" s="83"/>
    </row>
    <row r="31" spans="1:10" s="81" customFormat="1" ht="15.75">
      <c r="A31" s="84">
        <v>1</v>
      </c>
      <c r="B31" s="85" t="s">
        <v>35</v>
      </c>
      <c r="C31" s="85"/>
      <c r="D31" s="85"/>
      <c r="E31" s="85"/>
      <c r="F31" s="85"/>
      <c r="G31" s="85"/>
      <c r="H31" s="85"/>
      <c r="I31" s="85"/>
      <c r="J31" s="85">
        <f>SUM(I2:I26)</f>
        <v>20</v>
      </c>
    </row>
    <row r="32" spans="1:10" s="81" customFormat="1" ht="15.75">
      <c r="A32" s="84">
        <v>2</v>
      </c>
      <c r="B32" s="85" t="s">
        <v>36</v>
      </c>
      <c r="C32" s="85"/>
      <c r="D32" s="85"/>
      <c r="E32" s="85"/>
      <c r="F32" s="85"/>
      <c r="G32" s="85"/>
      <c r="H32" s="85"/>
      <c r="I32" s="85"/>
      <c r="J32" s="85">
        <f>SUM(J4:J28)</f>
        <v>16</v>
      </c>
    </row>
  </sheetData>
  <sortState ref="B31:J32">
    <sortCondition ref="J31:J32"/>
  </sortState>
  <mergeCells count="1">
    <mergeCell ref="A1:J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  <pageSetUpPr autoPageBreaks="0"/>
  </sheetPr>
  <dimension ref="A1:P136"/>
  <sheetViews>
    <sheetView tabSelected="1" zoomScale="116" zoomScaleNormal="85" zoomScalePageLayoutView="85" workbookViewId="0">
      <pane ySplit="2" topLeftCell="A58" activePane="bottomLeft" state="frozen"/>
      <selection pane="bottomLeft" activeCell="E79" sqref="E79"/>
    </sheetView>
  </sheetViews>
  <sheetFormatPr defaultColWidth="8.85546875" defaultRowHeight="12.75"/>
  <cols>
    <col min="1" max="1" width="5" style="13" bestFit="1" customWidth="1"/>
    <col min="2" max="2" width="8.28515625" style="13" bestFit="1" customWidth="1"/>
    <col min="3" max="3" width="10.85546875" style="66" bestFit="1" customWidth="1"/>
    <col min="4" max="4" width="19.42578125" style="66" bestFit="1" customWidth="1"/>
    <col min="5" max="5" width="25.42578125" style="66" customWidth="1"/>
    <col min="6" max="6" width="12.7109375" style="13" bestFit="1" customWidth="1"/>
    <col min="7" max="7" width="21.42578125" style="13" customWidth="1"/>
    <col min="8" max="8" width="6.85546875" style="212" bestFit="1" customWidth="1"/>
    <col min="9" max="9" width="13.7109375" style="1" customWidth="1"/>
    <col min="10" max="10" width="2.140625" hidden="1" customWidth="1"/>
    <col min="11" max="11" width="4.140625" hidden="1" customWidth="1"/>
    <col min="12" max="12" width="4.7109375" hidden="1" customWidth="1"/>
    <col min="13" max="13" width="4" hidden="1" customWidth="1"/>
    <col min="14" max="14" width="4.42578125" hidden="1" customWidth="1"/>
    <col min="15" max="15" width="2.28515625" hidden="1" customWidth="1"/>
    <col min="16" max="16" width="8.85546875" hidden="1" customWidth="1"/>
    <col min="17" max="17" width="0" hidden="1" customWidth="1"/>
  </cols>
  <sheetData>
    <row r="1" spans="1:16" ht="18.75" thickBot="1">
      <c r="A1" s="385" t="s">
        <v>183</v>
      </c>
      <c r="B1" s="385"/>
      <c r="C1" s="385"/>
      <c r="D1" s="385"/>
      <c r="E1" s="385"/>
      <c r="F1" s="385"/>
      <c r="G1" s="385"/>
      <c r="H1" s="386"/>
      <c r="I1" s="385"/>
      <c r="K1" s="86"/>
      <c r="L1" s="86"/>
      <c r="M1" s="86"/>
      <c r="N1" s="60"/>
    </row>
    <row r="2" spans="1:16" ht="39" thickBot="1">
      <c r="A2" s="164" t="s">
        <v>16</v>
      </c>
      <c r="B2" s="80" t="s">
        <v>15</v>
      </c>
      <c r="C2" s="63" t="s">
        <v>17</v>
      </c>
      <c r="D2" s="63" t="s">
        <v>0</v>
      </c>
      <c r="E2" s="87" t="s">
        <v>39</v>
      </c>
      <c r="F2" s="63" t="s">
        <v>9</v>
      </c>
      <c r="G2" s="87" t="s">
        <v>49</v>
      </c>
      <c r="H2" s="211" t="s">
        <v>5</v>
      </c>
      <c r="I2" s="134" t="s">
        <v>56</v>
      </c>
      <c r="K2" s="3" t="s">
        <v>40</v>
      </c>
      <c r="L2" s="87" t="s">
        <v>8</v>
      </c>
      <c r="M2" s="87" t="s">
        <v>41</v>
      </c>
      <c r="N2" s="88" t="s">
        <v>12</v>
      </c>
      <c r="P2" s="202" t="s">
        <v>156</v>
      </c>
    </row>
    <row r="3" spans="1:16">
      <c r="A3" s="154">
        <v>1</v>
      </c>
      <c r="B3" s="78">
        <v>38</v>
      </c>
      <c r="C3" s="341" t="s">
        <v>108</v>
      </c>
      <c r="D3" s="341" t="s">
        <v>233</v>
      </c>
      <c r="E3" s="132"/>
      <c r="F3" s="357" t="s">
        <v>10</v>
      </c>
      <c r="G3" s="357"/>
      <c r="H3" s="330">
        <v>35.53</v>
      </c>
      <c r="I3" s="342" t="s">
        <v>31</v>
      </c>
      <c r="K3" s="90">
        <f>IF($F3="Civil Service",A3,"")</f>
        <v>1</v>
      </c>
      <c r="L3" s="194" t="str">
        <f>IF($F3="RAFAA",A3,"")</f>
        <v/>
      </c>
      <c r="M3" s="91" t="str">
        <f>IF($F3="Police",A3,"")</f>
        <v/>
      </c>
      <c r="N3" s="93" t="str">
        <f>IF($F3="Fire",A3,"")</f>
        <v/>
      </c>
      <c r="P3" s="260"/>
    </row>
    <row r="4" spans="1:16">
      <c r="A4" s="146">
        <v>2</v>
      </c>
      <c r="B4" s="78">
        <v>53</v>
      </c>
      <c r="C4" s="109" t="s">
        <v>89</v>
      </c>
      <c r="D4" s="109" t="s">
        <v>90</v>
      </c>
      <c r="E4" s="67"/>
      <c r="F4" s="110" t="s">
        <v>45</v>
      </c>
      <c r="G4" s="111"/>
      <c r="H4" s="21">
        <v>36.479999999999997</v>
      </c>
      <c r="I4" s="114" t="s">
        <v>91</v>
      </c>
      <c r="K4" s="150" t="str">
        <f t="shared" ref="K4:K67" si="0">IF($F4="Civil Service",A4,"")</f>
        <v/>
      </c>
      <c r="L4" s="197">
        <f t="shared" ref="L4:L67" si="1">IF($F4="RAFAA",A4,"")</f>
        <v>2</v>
      </c>
      <c r="M4" s="61" t="str">
        <f t="shared" ref="M4:M67" si="2">IF($F4="Police",A4,"")</f>
        <v/>
      </c>
      <c r="N4" s="95" t="str">
        <f t="shared" ref="N4:N67" si="3">IF($F4="Fire",A4,"")</f>
        <v/>
      </c>
      <c r="P4" s="124"/>
    </row>
    <row r="5" spans="1:16">
      <c r="A5" s="146">
        <v>3</v>
      </c>
      <c r="B5" s="78">
        <v>37</v>
      </c>
      <c r="C5" s="109" t="s">
        <v>120</v>
      </c>
      <c r="D5" s="109" t="s">
        <v>121</v>
      </c>
      <c r="E5" s="72"/>
      <c r="F5" s="111" t="s">
        <v>10</v>
      </c>
      <c r="G5" s="354"/>
      <c r="H5" s="213">
        <v>37.21</v>
      </c>
      <c r="I5" s="114" t="s">
        <v>91</v>
      </c>
      <c r="K5" s="150">
        <f t="shared" si="0"/>
        <v>3</v>
      </c>
      <c r="L5" s="197" t="str">
        <f t="shared" si="1"/>
        <v/>
      </c>
      <c r="M5" s="61" t="str">
        <f t="shared" si="2"/>
        <v/>
      </c>
      <c r="N5" s="152" t="str">
        <f t="shared" si="3"/>
        <v/>
      </c>
      <c r="P5" s="124"/>
    </row>
    <row r="6" spans="1:16">
      <c r="A6" s="146">
        <v>4</v>
      </c>
      <c r="B6" s="78">
        <v>51</v>
      </c>
      <c r="C6" s="109" t="s">
        <v>103</v>
      </c>
      <c r="D6" s="109" t="s">
        <v>148</v>
      </c>
      <c r="E6" s="71"/>
      <c r="F6" s="110" t="s">
        <v>45</v>
      </c>
      <c r="G6" s="111" t="s">
        <v>147</v>
      </c>
      <c r="H6" s="213">
        <v>37.270000000000003</v>
      </c>
      <c r="I6" s="114" t="s">
        <v>91</v>
      </c>
      <c r="K6" s="150" t="str">
        <f t="shared" si="0"/>
        <v/>
      </c>
      <c r="L6" s="197">
        <f t="shared" si="1"/>
        <v>4</v>
      </c>
      <c r="M6" s="61" t="str">
        <f t="shared" si="2"/>
        <v/>
      </c>
      <c r="N6" s="152" t="str">
        <f t="shared" si="3"/>
        <v/>
      </c>
      <c r="P6" s="124"/>
    </row>
    <row r="7" spans="1:16">
      <c r="A7" s="146">
        <v>5</v>
      </c>
      <c r="B7" s="78">
        <v>1</v>
      </c>
      <c r="C7" s="109" t="s">
        <v>193</v>
      </c>
      <c r="D7" s="109" t="s">
        <v>194</v>
      </c>
      <c r="E7" s="71"/>
      <c r="F7" s="111" t="s">
        <v>12</v>
      </c>
      <c r="G7" s="111"/>
      <c r="H7" s="213">
        <v>37.32</v>
      </c>
      <c r="I7" s="114" t="s">
        <v>91</v>
      </c>
      <c r="K7" s="150" t="str">
        <f t="shared" si="0"/>
        <v/>
      </c>
      <c r="L7" s="197" t="str">
        <f t="shared" si="1"/>
        <v/>
      </c>
      <c r="M7" s="61" t="str">
        <f t="shared" si="2"/>
        <v/>
      </c>
      <c r="N7" s="152">
        <f t="shared" si="3"/>
        <v>5</v>
      </c>
      <c r="P7" s="124"/>
    </row>
    <row r="8" spans="1:16">
      <c r="A8" s="146">
        <v>6</v>
      </c>
      <c r="B8" s="78">
        <v>63</v>
      </c>
      <c r="C8" s="109" t="s">
        <v>95</v>
      </c>
      <c r="D8" s="109" t="s">
        <v>264</v>
      </c>
      <c r="E8" s="71"/>
      <c r="F8" s="110" t="s">
        <v>45</v>
      </c>
      <c r="G8" s="280"/>
      <c r="H8" s="21">
        <v>37.43</v>
      </c>
      <c r="I8" s="114" t="s">
        <v>91</v>
      </c>
      <c r="K8" s="150" t="str">
        <f t="shared" si="0"/>
        <v/>
      </c>
      <c r="L8" s="197">
        <f t="shared" si="1"/>
        <v>6</v>
      </c>
      <c r="M8" s="61" t="str">
        <f t="shared" si="2"/>
        <v/>
      </c>
      <c r="N8" s="152" t="str">
        <f t="shared" si="3"/>
        <v/>
      </c>
      <c r="P8" s="124"/>
    </row>
    <row r="9" spans="1:16">
      <c r="A9" s="146">
        <v>7</v>
      </c>
      <c r="B9" s="78">
        <v>57</v>
      </c>
      <c r="C9" s="109" t="s">
        <v>260</v>
      </c>
      <c r="D9" s="109" t="s">
        <v>99</v>
      </c>
      <c r="E9" s="71"/>
      <c r="F9" s="110" t="s">
        <v>45</v>
      </c>
      <c r="G9" s="111" t="s">
        <v>66</v>
      </c>
      <c r="H9" s="213">
        <v>38.07</v>
      </c>
      <c r="I9" s="114" t="s">
        <v>261</v>
      </c>
      <c r="K9" s="150" t="str">
        <f t="shared" si="0"/>
        <v/>
      </c>
      <c r="L9" s="197">
        <f t="shared" si="1"/>
        <v>7</v>
      </c>
      <c r="M9" s="61" t="str">
        <f t="shared" si="2"/>
        <v/>
      </c>
      <c r="N9" s="152" t="str">
        <f t="shared" si="3"/>
        <v/>
      </c>
      <c r="P9" s="124"/>
    </row>
    <row r="10" spans="1:16">
      <c r="A10" s="146">
        <v>8</v>
      </c>
      <c r="B10" s="78">
        <v>41</v>
      </c>
      <c r="C10" s="109" t="s">
        <v>94</v>
      </c>
      <c r="D10" s="109" t="s">
        <v>80</v>
      </c>
      <c r="E10" s="71"/>
      <c r="F10" s="111" t="s">
        <v>10</v>
      </c>
      <c r="G10" s="111"/>
      <c r="H10" s="213">
        <v>38.130000000000003</v>
      </c>
      <c r="I10" s="114" t="s">
        <v>91</v>
      </c>
      <c r="K10" s="150">
        <f t="shared" si="0"/>
        <v>8</v>
      </c>
      <c r="L10" s="197" t="str">
        <f t="shared" si="1"/>
        <v/>
      </c>
      <c r="M10" s="61" t="str">
        <f t="shared" si="2"/>
        <v/>
      </c>
      <c r="N10" s="152" t="str">
        <f t="shared" si="3"/>
        <v/>
      </c>
      <c r="P10" s="124"/>
    </row>
    <row r="11" spans="1:16">
      <c r="A11" s="146">
        <v>9</v>
      </c>
      <c r="B11" s="78">
        <v>70</v>
      </c>
      <c r="C11" s="109" t="s">
        <v>110</v>
      </c>
      <c r="D11" s="109" t="s">
        <v>266</v>
      </c>
      <c r="E11" s="68"/>
      <c r="F11" s="110" t="s">
        <v>45</v>
      </c>
      <c r="G11" s="280"/>
      <c r="H11" s="21">
        <v>38.22</v>
      </c>
      <c r="I11" s="114" t="s">
        <v>31</v>
      </c>
      <c r="K11" s="150" t="str">
        <f t="shared" si="0"/>
        <v/>
      </c>
      <c r="L11" s="197">
        <f t="shared" si="1"/>
        <v>9</v>
      </c>
      <c r="M11" s="61" t="str">
        <f t="shared" si="2"/>
        <v/>
      </c>
      <c r="N11" s="152" t="str">
        <f t="shared" si="3"/>
        <v/>
      </c>
      <c r="P11" s="124"/>
    </row>
    <row r="12" spans="1:16">
      <c r="A12" s="146">
        <v>10</v>
      </c>
      <c r="B12" s="78">
        <v>68</v>
      </c>
      <c r="C12" s="109" t="s">
        <v>265</v>
      </c>
      <c r="D12" s="109" t="s">
        <v>114</v>
      </c>
      <c r="E12" s="72"/>
      <c r="F12" s="110" t="s">
        <v>45</v>
      </c>
      <c r="G12" s="280" t="s">
        <v>302</v>
      </c>
      <c r="H12" s="213">
        <v>38.270000000000003</v>
      </c>
      <c r="I12" s="114" t="s">
        <v>31</v>
      </c>
      <c r="K12" s="150" t="str">
        <f t="shared" si="0"/>
        <v/>
      </c>
      <c r="L12" s="197">
        <f t="shared" si="1"/>
        <v>10</v>
      </c>
      <c r="M12" s="61" t="str">
        <f t="shared" si="2"/>
        <v/>
      </c>
      <c r="N12" s="152" t="str">
        <f t="shared" si="3"/>
        <v/>
      </c>
      <c r="P12" s="124"/>
    </row>
    <row r="13" spans="1:16">
      <c r="A13" s="146">
        <v>11</v>
      </c>
      <c r="B13" s="78">
        <v>24</v>
      </c>
      <c r="C13" s="109" t="s">
        <v>221</v>
      </c>
      <c r="D13" s="109" t="s">
        <v>222</v>
      </c>
      <c r="E13" s="72"/>
      <c r="F13" s="110" t="s">
        <v>11</v>
      </c>
      <c r="G13" s="354"/>
      <c r="H13" s="21">
        <v>38.51</v>
      </c>
      <c r="I13" s="114" t="s">
        <v>31</v>
      </c>
      <c r="K13" s="150" t="str">
        <f t="shared" si="0"/>
        <v/>
      </c>
      <c r="L13" s="197" t="str">
        <f t="shared" si="1"/>
        <v/>
      </c>
      <c r="M13" s="61">
        <f t="shared" si="2"/>
        <v>11</v>
      </c>
      <c r="N13" s="152" t="str">
        <f t="shared" si="3"/>
        <v/>
      </c>
      <c r="P13" s="124"/>
    </row>
    <row r="14" spans="1:16">
      <c r="A14" s="146">
        <v>12</v>
      </c>
      <c r="B14" s="78">
        <v>59</v>
      </c>
      <c r="C14" s="109" t="s">
        <v>89</v>
      </c>
      <c r="D14" s="109" t="s">
        <v>194</v>
      </c>
      <c r="E14" s="71"/>
      <c r="F14" s="110" t="s">
        <v>45</v>
      </c>
      <c r="G14" s="354"/>
      <c r="H14" s="21">
        <v>39.04</v>
      </c>
      <c r="I14" s="114" t="s">
        <v>91</v>
      </c>
      <c r="K14" s="150" t="str">
        <f t="shared" si="0"/>
        <v/>
      </c>
      <c r="L14" s="197">
        <f t="shared" si="1"/>
        <v>12</v>
      </c>
      <c r="M14" s="61" t="str">
        <f t="shared" si="2"/>
        <v/>
      </c>
      <c r="N14" s="152" t="str">
        <f t="shared" si="3"/>
        <v/>
      </c>
      <c r="P14" s="124"/>
    </row>
    <row r="15" spans="1:16">
      <c r="A15" s="146">
        <v>13</v>
      </c>
      <c r="B15" s="78">
        <v>44</v>
      </c>
      <c r="C15" s="109" t="s">
        <v>219</v>
      </c>
      <c r="D15" s="109" t="s">
        <v>194</v>
      </c>
      <c r="E15" s="67"/>
      <c r="F15" s="111" t="s">
        <v>10</v>
      </c>
      <c r="G15" s="111"/>
      <c r="H15" s="21">
        <v>39.159999999999997</v>
      </c>
      <c r="I15" s="114" t="s">
        <v>91</v>
      </c>
      <c r="K15" s="150">
        <f t="shared" si="0"/>
        <v>13</v>
      </c>
      <c r="L15" s="197" t="str">
        <f t="shared" si="1"/>
        <v/>
      </c>
      <c r="M15" s="61" t="str">
        <f t="shared" si="2"/>
        <v/>
      </c>
      <c r="N15" s="152" t="str">
        <f t="shared" si="3"/>
        <v/>
      </c>
      <c r="P15" s="124"/>
    </row>
    <row r="16" spans="1:16">
      <c r="A16" s="146">
        <v>14</v>
      </c>
      <c r="B16" s="78">
        <v>18</v>
      </c>
      <c r="C16" s="141" t="s">
        <v>216</v>
      </c>
      <c r="D16" s="141" t="s">
        <v>130</v>
      </c>
      <c r="E16" s="141" t="s">
        <v>249</v>
      </c>
      <c r="F16" s="110" t="s">
        <v>11</v>
      </c>
      <c r="G16" s="30"/>
      <c r="H16" s="21">
        <v>39.19</v>
      </c>
      <c r="I16" s="114" t="s">
        <v>91</v>
      </c>
      <c r="K16" s="150" t="str">
        <f t="shared" si="0"/>
        <v/>
      </c>
      <c r="L16" s="61" t="str">
        <f t="shared" si="1"/>
        <v/>
      </c>
      <c r="M16" s="61">
        <f t="shared" si="2"/>
        <v>14</v>
      </c>
      <c r="N16" s="152" t="str">
        <f t="shared" si="3"/>
        <v/>
      </c>
      <c r="P16" s="124"/>
    </row>
    <row r="17" spans="1:16">
      <c r="A17" s="146">
        <v>15</v>
      </c>
      <c r="B17" s="78">
        <v>120</v>
      </c>
      <c r="C17" s="109" t="s">
        <v>116</v>
      </c>
      <c r="D17" s="109" t="s">
        <v>117</v>
      </c>
      <c r="E17" s="71"/>
      <c r="F17" s="110" t="s">
        <v>45</v>
      </c>
      <c r="G17" s="354"/>
      <c r="H17" s="213">
        <v>39.299999999999997</v>
      </c>
      <c r="I17" s="114" t="s">
        <v>31</v>
      </c>
      <c r="K17" s="150" t="str">
        <f t="shared" si="0"/>
        <v/>
      </c>
      <c r="L17" s="61">
        <f t="shared" si="1"/>
        <v>15</v>
      </c>
      <c r="M17" s="61" t="str">
        <f t="shared" si="2"/>
        <v/>
      </c>
      <c r="N17" s="152" t="str">
        <f t="shared" si="3"/>
        <v/>
      </c>
      <c r="P17" s="124"/>
    </row>
    <row r="18" spans="1:16">
      <c r="A18" s="146">
        <v>16</v>
      </c>
      <c r="B18" s="78">
        <v>2</v>
      </c>
      <c r="C18" s="109" t="s">
        <v>140</v>
      </c>
      <c r="D18" s="109" t="s">
        <v>195</v>
      </c>
      <c r="E18" s="71"/>
      <c r="F18" s="111" t="s">
        <v>12</v>
      </c>
      <c r="G18" s="280"/>
      <c r="H18" s="21">
        <v>39.33</v>
      </c>
      <c r="I18" s="114" t="s">
        <v>91</v>
      </c>
      <c r="K18" s="150" t="str">
        <f t="shared" si="0"/>
        <v/>
      </c>
      <c r="L18" s="61" t="str">
        <f t="shared" si="1"/>
        <v/>
      </c>
      <c r="M18" s="61" t="str">
        <f t="shared" si="2"/>
        <v/>
      </c>
      <c r="N18" s="152">
        <f t="shared" si="3"/>
        <v>16</v>
      </c>
      <c r="P18" s="124"/>
    </row>
    <row r="19" spans="1:16">
      <c r="A19" s="146">
        <v>17</v>
      </c>
      <c r="B19" s="78">
        <v>52</v>
      </c>
      <c r="C19" s="109" t="s">
        <v>257</v>
      </c>
      <c r="D19" s="109" t="s">
        <v>100</v>
      </c>
      <c r="E19" s="71"/>
      <c r="F19" s="110" t="s">
        <v>45</v>
      </c>
      <c r="G19" s="280"/>
      <c r="H19" s="21">
        <v>39.35</v>
      </c>
      <c r="I19" s="114" t="s">
        <v>91</v>
      </c>
      <c r="K19" s="150" t="str">
        <f t="shared" si="0"/>
        <v/>
      </c>
      <c r="L19" s="61">
        <f t="shared" si="1"/>
        <v>17</v>
      </c>
      <c r="M19" s="61" t="str">
        <f t="shared" si="2"/>
        <v/>
      </c>
      <c r="N19" s="152" t="str">
        <f t="shared" si="3"/>
        <v/>
      </c>
      <c r="P19" s="124"/>
    </row>
    <row r="20" spans="1:16">
      <c r="A20" s="146">
        <v>18</v>
      </c>
      <c r="B20" s="78">
        <v>66</v>
      </c>
      <c r="C20" s="109" t="s">
        <v>94</v>
      </c>
      <c r="D20" s="109" t="s">
        <v>153</v>
      </c>
      <c r="E20" s="68"/>
      <c r="F20" s="110" t="s">
        <v>45</v>
      </c>
      <c r="G20" s="354"/>
      <c r="H20" s="21">
        <v>39.46</v>
      </c>
      <c r="I20" s="114" t="s">
        <v>31</v>
      </c>
      <c r="K20" s="150" t="str">
        <f t="shared" si="0"/>
        <v/>
      </c>
      <c r="L20" s="61">
        <f t="shared" si="1"/>
        <v>18</v>
      </c>
      <c r="M20" s="61" t="str">
        <f t="shared" si="2"/>
        <v/>
      </c>
      <c r="N20" s="152" t="str">
        <f t="shared" si="3"/>
        <v/>
      </c>
      <c r="P20" s="124"/>
    </row>
    <row r="21" spans="1:16">
      <c r="A21" s="146">
        <v>19</v>
      </c>
      <c r="B21" s="78">
        <v>23</v>
      </c>
      <c r="C21" s="141" t="s">
        <v>116</v>
      </c>
      <c r="D21" s="141" t="s">
        <v>134</v>
      </c>
      <c r="E21" s="141" t="s">
        <v>253</v>
      </c>
      <c r="F21" s="110" t="s">
        <v>11</v>
      </c>
      <c r="G21" s="110"/>
      <c r="H21" s="21">
        <v>40.18</v>
      </c>
      <c r="I21" s="114" t="s">
        <v>91</v>
      </c>
      <c r="K21" s="150" t="str">
        <f t="shared" si="0"/>
        <v/>
      </c>
      <c r="L21" s="61" t="str">
        <f t="shared" si="1"/>
        <v/>
      </c>
      <c r="M21" s="61">
        <f t="shared" si="2"/>
        <v>19</v>
      </c>
      <c r="N21" s="152" t="str">
        <f t="shared" si="3"/>
        <v/>
      </c>
      <c r="P21" s="124"/>
    </row>
    <row r="22" spans="1:16">
      <c r="A22" s="146">
        <v>20</v>
      </c>
      <c r="B22" s="78">
        <v>69</v>
      </c>
      <c r="C22" s="109" t="s">
        <v>110</v>
      </c>
      <c r="D22" s="109" t="s">
        <v>111</v>
      </c>
      <c r="E22" s="71"/>
      <c r="F22" s="110" t="s">
        <v>45</v>
      </c>
      <c r="G22" s="111"/>
      <c r="H22" s="213">
        <v>40.380000000000003</v>
      </c>
      <c r="I22" s="114" t="s">
        <v>31</v>
      </c>
      <c r="K22" s="150" t="str">
        <f t="shared" si="0"/>
        <v/>
      </c>
      <c r="L22" s="61">
        <f t="shared" si="1"/>
        <v>20</v>
      </c>
      <c r="M22" s="61" t="str">
        <f t="shared" si="2"/>
        <v/>
      </c>
      <c r="N22" s="152" t="str">
        <f t="shared" si="3"/>
        <v/>
      </c>
      <c r="P22" s="124"/>
    </row>
    <row r="23" spans="1:16">
      <c r="A23" s="146">
        <v>21</v>
      </c>
      <c r="B23" s="78">
        <v>22</v>
      </c>
      <c r="C23" s="141" t="s">
        <v>133</v>
      </c>
      <c r="D23" s="141" t="s">
        <v>99</v>
      </c>
      <c r="E23" s="141" t="s">
        <v>252</v>
      </c>
      <c r="F23" s="110" t="s">
        <v>11</v>
      </c>
      <c r="G23" s="110"/>
      <c r="H23" s="21">
        <v>40.49</v>
      </c>
      <c r="I23" s="114" t="s">
        <v>91</v>
      </c>
      <c r="K23" s="150" t="str">
        <f t="shared" si="0"/>
        <v/>
      </c>
      <c r="L23" s="61" t="str">
        <f t="shared" si="1"/>
        <v/>
      </c>
      <c r="M23" s="61">
        <f t="shared" si="2"/>
        <v>21</v>
      </c>
      <c r="N23" s="152" t="str">
        <f t="shared" si="3"/>
        <v/>
      </c>
      <c r="P23" s="124"/>
    </row>
    <row r="24" spans="1:16">
      <c r="A24" s="146">
        <v>22</v>
      </c>
      <c r="B24" s="78">
        <v>42</v>
      </c>
      <c r="C24" s="109" t="s">
        <v>132</v>
      </c>
      <c r="D24" s="109" t="s">
        <v>234</v>
      </c>
      <c r="E24" s="71"/>
      <c r="F24" s="111" t="s">
        <v>10</v>
      </c>
      <c r="G24" s="280"/>
      <c r="H24" s="21">
        <v>41.07</v>
      </c>
      <c r="I24" s="114" t="s">
        <v>91</v>
      </c>
      <c r="K24" s="150">
        <f t="shared" si="0"/>
        <v>22</v>
      </c>
      <c r="L24" s="61" t="str">
        <f t="shared" si="1"/>
        <v/>
      </c>
      <c r="M24" s="61" t="str">
        <f t="shared" si="2"/>
        <v/>
      </c>
      <c r="N24" s="152" t="str">
        <f t="shared" si="3"/>
        <v/>
      </c>
      <c r="P24" s="124"/>
    </row>
    <row r="25" spans="1:16">
      <c r="A25" s="146">
        <v>23</v>
      </c>
      <c r="B25" s="78">
        <v>55</v>
      </c>
      <c r="C25" s="109" t="s">
        <v>103</v>
      </c>
      <c r="D25" s="109" t="s">
        <v>104</v>
      </c>
      <c r="E25" s="71"/>
      <c r="F25" s="110" t="s">
        <v>45</v>
      </c>
      <c r="G25" s="354"/>
      <c r="H25" s="21">
        <v>41.2</v>
      </c>
      <c r="I25" s="114" t="s">
        <v>91</v>
      </c>
      <c r="K25" s="150" t="str">
        <f t="shared" si="0"/>
        <v/>
      </c>
      <c r="L25" s="61">
        <f t="shared" si="1"/>
        <v>23</v>
      </c>
      <c r="M25" s="61" t="str">
        <f t="shared" si="2"/>
        <v/>
      </c>
      <c r="N25" s="152" t="str">
        <f t="shared" si="3"/>
        <v/>
      </c>
      <c r="P25" s="124"/>
    </row>
    <row r="26" spans="1:16">
      <c r="A26" s="146">
        <v>24</v>
      </c>
      <c r="B26" s="78">
        <v>4</v>
      </c>
      <c r="C26" s="109" t="s">
        <v>141</v>
      </c>
      <c r="D26" s="109" t="s">
        <v>142</v>
      </c>
      <c r="E26" s="72"/>
      <c r="F26" s="111" t="s">
        <v>12</v>
      </c>
      <c r="G26" s="111"/>
      <c r="H26" s="213">
        <v>41.25</v>
      </c>
      <c r="I26" s="114" t="s">
        <v>91</v>
      </c>
      <c r="K26" s="150" t="str">
        <f t="shared" si="0"/>
        <v/>
      </c>
      <c r="L26" s="61" t="str">
        <f t="shared" si="1"/>
        <v/>
      </c>
      <c r="M26" s="61" t="str">
        <f t="shared" si="2"/>
        <v/>
      </c>
      <c r="N26" s="152">
        <f t="shared" si="3"/>
        <v>24</v>
      </c>
      <c r="P26" s="124"/>
    </row>
    <row r="27" spans="1:16">
      <c r="A27" s="146">
        <v>25</v>
      </c>
      <c r="B27" s="78">
        <v>47</v>
      </c>
      <c r="C27" s="109" t="s">
        <v>238</v>
      </c>
      <c r="D27" s="109" t="s">
        <v>239</v>
      </c>
      <c r="E27" s="70"/>
      <c r="F27" s="110" t="s">
        <v>10</v>
      </c>
      <c r="G27" s="280"/>
      <c r="H27" s="213">
        <v>41.26</v>
      </c>
      <c r="I27" s="114" t="s">
        <v>31</v>
      </c>
      <c r="K27" s="94">
        <f t="shared" si="0"/>
        <v>25</v>
      </c>
      <c r="L27" s="61" t="str">
        <f t="shared" si="1"/>
        <v/>
      </c>
      <c r="M27" s="61" t="str">
        <f t="shared" si="2"/>
        <v/>
      </c>
      <c r="N27" s="152" t="str">
        <f t="shared" si="3"/>
        <v/>
      </c>
      <c r="P27" s="124"/>
    </row>
    <row r="28" spans="1:16">
      <c r="A28" s="146">
        <v>26</v>
      </c>
      <c r="B28" s="78">
        <v>43</v>
      </c>
      <c r="C28" s="109" t="s">
        <v>235</v>
      </c>
      <c r="D28" s="109" t="s">
        <v>123</v>
      </c>
      <c r="E28" s="317"/>
      <c r="F28" s="111" t="s">
        <v>10</v>
      </c>
      <c r="G28" s="30"/>
      <c r="H28" s="21">
        <v>41.35</v>
      </c>
      <c r="I28" s="114" t="s">
        <v>91</v>
      </c>
      <c r="K28" s="94">
        <f t="shared" si="0"/>
        <v>26</v>
      </c>
      <c r="L28" s="61" t="str">
        <f t="shared" si="1"/>
        <v/>
      </c>
      <c r="M28" s="61" t="str">
        <f t="shared" si="2"/>
        <v/>
      </c>
      <c r="N28" s="152" t="str">
        <f t="shared" si="3"/>
        <v/>
      </c>
      <c r="P28" s="124"/>
    </row>
    <row r="29" spans="1:16">
      <c r="A29" s="146">
        <v>27</v>
      </c>
      <c r="B29" s="78">
        <v>5</v>
      </c>
      <c r="C29" s="141" t="s">
        <v>128</v>
      </c>
      <c r="D29" s="141" t="s">
        <v>197</v>
      </c>
      <c r="E29" s="70"/>
      <c r="F29" s="111" t="s">
        <v>12</v>
      </c>
      <c r="G29" s="110"/>
      <c r="H29" s="21">
        <v>41.44</v>
      </c>
      <c r="I29" s="114" t="s">
        <v>31</v>
      </c>
      <c r="K29" s="94" t="str">
        <f t="shared" si="0"/>
        <v/>
      </c>
      <c r="L29" s="61" t="str">
        <f t="shared" si="1"/>
        <v/>
      </c>
      <c r="M29" s="61" t="str">
        <f t="shared" si="2"/>
        <v/>
      </c>
      <c r="N29" s="152">
        <f t="shared" si="3"/>
        <v>27</v>
      </c>
      <c r="P29" s="124"/>
    </row>
    <row r="30" spans="1:16">
      <c r="A30" s="146">
        <v>28</v>
      </c>
      <c r="B30" s="78">
        <v>33</v>
      </c>
      <c r="C30" s="109" t="s">
        <v>161</v>
      </c>
      <c r="D30" s="109" t="s">
        <v>146</v>
      </c>
      <c r="E30" s="72"/>
      <c r="F30" s="110" t="s">
        <v>11</v>
      </c>
      <c r="G30" s="354"/>
      <c r="H30" s="213">
        <v>41.57</v>
      </c>
      <c r="I30" s="114" t="s">
        <v>31</v>
      </c>
      <c r="K30" s="94" t="str">
        <f t="shared" si="0"/>
        <v/>
      </c>
      <c r="L30" s="61" t="str">
        <f t="shared" si="1"/>
        <v/>
      </c>
      <c r="M30" s="61">
        <f t="shared" si="2"/>
        <v>28</v>
      </c>
      <c r="N30" s="152" t="str">
        <f t="shared" si="3"/>
        <v/>
      </c>
      <c r="P30" s="124"/>
    </row>
    <row r="31" spans="1:16">
      <c r="A31" s="146">
        <v>29</v>
      </c>
      <c r="B31" s="78">
        <v>26</v>
      </c>
      <c r="C31" s="109" t="s">
        <v>224</v>
      </c>
      <c r="D31" s="109" t="s">
        <v>225</v>
      </c>
      <c r="E31" s="71"/>
      <c r="F31" s="110" t="s">
        <v>11</v>
      </c>
      <c r="G31" s="111"/>
      <c r="H31" s="213">
        <v>42.09</v>
      </c>
      <c r="I31" s="114" t="s">
        <v>91</v>
      </c>
      <c r="K31" s="94" t="str">
        <f t="shared" si="0"/>
        <v/>
      </c>
      <c r="L31" s="61" t="str">
        <f t="shared" si="1"/>
        <v/>
      </c>
      <c r="M31" s="61">
        <f t="shared" si="2"/>
        <v>29</v>
      </c>
      <c r="N31" s="152" t="str">
        <f t="shared" si="3"/>
        <v/>
      </c>
      <c r="P31" s="124"/>
    </row>
    <row r="32" spans="1:16">
      <c r="A32" s="146">
        <v>30</v>
      </c>
      <c r="B32" s="78">
        <v>45</v>
      </c>
      <c r="C32" s="109" t="s">
        <v>236</v>
      </c>
      <c r="D32" s="109" t="s">
        <v>237</v>
      </c>
      <c r="E32" s="71"/>
      <c r="F32" s="111" t="s">
        <v>10</v>
      </c>
      <c r="G32" s="354"/>
      <c r="H32" s="213">
        <v>42.11</v>
      </c>
      <c r="I32" s="114" t="s">
        <v>91</v>
      </c>
      <c r="K32" s="94">
        <f t="shared" si="0"/>
        <v>30</v>
      </c>
      <c r="L32" s="61" t="str">
        <f t="shared" si="1"/>
        <v/>
      </c>
      <c r="M32" s="61" t="str">
        <f t="shared" si="2"/>
        <v/>
      </c>
      <c r="N32" s="152" t="str">
        <f t="shared" si="3"/>
        <v/>
      </c>
      <c r="P32" s="124"/>
    </row>
    <row r="33" spans="1:16">
      <c r="A33" s="146">
        <v>31</v>
      </c>
      <c r="B33" s="78">
        <v>103</v>
      </c>
      <c r="C33" s="68" t="s">
        <v>326</v>
      </c>
      <c r="D33" s="68" t="s">
        <v>342</v>
      </c>
      <c r="E33" s="68"/>
      <c r="F33" s="30" t="s">
        <v>8</v>
      </c>
      <c r="G33" s="354"/>
      <c r="H33" s="21">
        <v>42.39</v>
      </c>
      <c r="I33" s="126" t="s">
        <v>261</v>
      </c>
      <c r="K33" s="94" t="str">
        <f t="shared" si="0"/>
        <v/>
      </c>
      <c r="L33" s="61" t="str">
        <f t="shared" si="1"/>
        <v/>
      </c>
      <c r="M33" s="61" t="str">
        <f t="shared" si="2"/>
        <v/>
      </c>
      <c r="N33" s="152" t="str">
        <f t="shared" si="3"/>
        <v/>
      </c>
      <c r="P33" s="124"/>
    </row>
    <row r="34" spans="1:16">
      <c r="A34" s="146">
        <v>32</v>
      </c>
      <c r="B34" s="78">
        <v>16</v>
      </c>
      <c r="C34" s="109" t="s">
        <v>118</v>
      </c>
      <c r="D34" s="109" t="s">
        <v>165</v>
      </c>
      <c r="E34" s="71"/>
      <c r="F34" s="111" t="s">
        <v>12</v>
      </c>
      <c r="G34" s="280"/>
      <c r="H34" s="21">
        <v>42.42</v>
      </c>
      <c r="I34" s="114" t="s">
        <v>31</v>
      </c>
      <c r="K34" s="94" t="str">
        <f t="shared" si="0"/>
        <v/>
      </c>
      <c r="L34" s="61" t="str">
        <f t="shared" si="1"/>
        <v/>
      </c>
      <c r="M34" s="61" t="str">
        <f t="shared" si="2"/>
        <v/>
      </c>
      <c r="N34" s="152">
        <f t="shared" si="3"/>
        <v>32</v>
      </c>
      <c r="P34" s="124"/>
    </row>
    <row r="35" spans="1:16">
      <c r="A35" s="146">
        <v>33</v>
      </c>
      <c r="B35" s="78">
        <v>50</v>
      </c>
      <c r="C35" s="109" t="s">
        <v>128</v>
      </c>
      <c r="D35" s="109" t="s">
        <v>129</v>
      </c>
      <c r="E35" s="71"/>
      <c r="F35" s="110" t="s">
        <v>10</v>
      </c>
      <c r="G35" s="354"/>
      <c r="H35" s="21">
        <v>42.47</v>
      </c>
      <c r="I35" s="114" t="s">
        <v>31</v>
      </c>
      <c r="K35" s="94">
        <f t="shared" si="0"/>
        <v>33</v>
      </c>
      <c r="L35" s="61" t="str">
        <f t="shared" si="1"/>
        <v/>
      </c>
      <c r="M35" s="61" t="str">
        <f t="shared" si="2"/>
        <v/>
      </c>
      <c r="N35" s="152" t="str">
        <f t="shared" si="3"/>
        <v/>
      </c>
      <c r="P35" s="124"/>
    </row>
    <row r="36" spans="1:16">
      <c r="A36" s="146">
        <v>34</v>
      </c>
      <c r="B36" s="78">
        <v>94</v>
      </c>
      <c r="C36" s="68" t="s">
        <v>314</v>
      </c>
      <c r="D36" s="71" t="s">
        <v>315</v>
      </c>
      <c r="E36" s="71"/>
      <c r="F36" s="280" t="s">
        <v>45</v>
      </c>
      <c r="G36" s="280" t="s">
        <v>302</v>
      </c>
      <c r="H36" s="213">
        <v>42.48</v>
      </c>
      <c r="I36" s="126" t="s">
        <v>31</v>
      </c>
      <c r="K36" s="94" t="str">
        <f t="shared" si="0"/>
        <v/>
      </c>
      <c r="L36" s="61">
        <f t="shared" si="1"/>
        <v>34</v>
      </c>
      <c r="M36" s="61" t="str">
        <f t="shared" si="2"/>
        <v/>
      </c>
      <c r="N36" s="152" t="str">
        <f t="shared" si="3"/>
        <v/>
      </c>
      <c r="P36" s="124"/>
    </row>
    <row r="37" spans="1:16">
      <c r="A37" s="146">
        <v>35</v>
      </c>
      <c r="B37" s="78">
        <v>109</v>
      </c>
      <c r="C37" s="71" t="s">
        <v>349</v>
      </c>
      <c r="D37" s="71" t="s">
        <v>350</v>
      </c>
      <c r="E37" s="71"/>
      <c r="F37" s="30" t="s">
        <v>8</v>
      </c>
      <c r="G37" s="354" t="s">
        <v>337</v>
      </c>
      <c r="H37" s="21">
        <v>43</v>
      </c>
      <c r="I37" s="126" t="s">
        <v>91</v>
      </c>
      <c r="K37" s="94" t="str">
        <f t="shared" si="0"/>
        <v/>
      </c>
      <c r="L37" s="61" t="str">
        <f t="shared" si="1"/>
        <v/>
      </c>
      <c r="M37" s="61" t="str">
        <f t="shared" si="2"/>
        <v/>
      </c>
      <c r="N37" s="152" t="str">
        <f t="shared" si="3"/>
        <v/>
      </c>
      <c r="P37" s="124"/>
    </row>
    <row r="38" spans="1:16">
      <c r="A38" s="146">
        <v>36</v>
      </c>
      <c r="B38" s="78">
        <v>108</v>
      </c>
      <c r="C38" s="68" t="s">
        <v>347</v>
      </c>
      <c r="D38" s="68" t="s">
        <v>348</v>
      </c>
      <c r="E38" s="68"/>
      <c r="F38" s="30" t="s">
        <v>8</v>
      </c>
      <c r="G38" s="354" t="s">
        <v>337</v>
      </c>
      <c r="H38" s="21">
        <v>43.02</v>
      </c>
      <c r="I38" s="126" t="s">
        <v>91</v>
      </c>
      <c r="J38" s="8"/>
      <c r="K38" s="94" t="str">
        <f t="shared" si="0"/>
        <v/>
      </c>
      <c r="L38" s="61" t="str">
        <f t="shared" si="1"/>
        <v/>
      </c>
      <c r="M38" s="61" t="str">
        <f t="shared" si="2"/>
        <v/>
      </c>
      <c r="N38" s="152" t="str">
        <f t="shared" si="3"/>
        <v/>
      </c>
      <c r="P38" s="124"/>
    </row>
    <row r="39" spans="1:16">
      <c r="A39" s="146">
        <v>37</v>
      </c>
      <c r="B39" s="78">
        <v>10</v>
      </c>
      <c r="C39" s="109" t="s">
        <v>52</v>
      </c>
      <c r="D39" s="109" t="s">
        <v>143</v>
      </c>
      <c r="E39" s="67"/>
      <c r="F39" s="111" t="s">
        <v>12</v>
      </c>
      <c r="G39" s="111"/>
      <c r="H39" s="213">
        <v>43.26</v>
      </c>
      <c r="I39" s="114" t="s">
        <v>31</v>
      </c>
      <c r="J39" s="8"/>
      <c r="K39" s="94" t="str">
        <f t="shared" si="0"/>
        <v/>
      </c>
      <c r="L39" s="61" t="str">
        <f t="shared" si="1"/>
        <v/>
      </c>
      <c r="M39" s="61" t="str">
        <f t="shared" si="2"/>
        <v/>
      </c>
      <c r="N39" s="152">
        <f t="shared" si="3"/>
        <v>37</v>
      </c>
      <c r="P39" s="124"/>
    </row>
    <row r="40" spans="1:16">
      <c r="A40" s="146">
        <v>38</v>
      </c>
      <c r="B40" s="78">
        <v>3</v>
      </c>
      <c r="C40" s="109" t="s">
        <v>107</v>
      </c>
      <c r="D40" s="109" t="s">
        <v>196</v>
      </c>
      <c r="E40" s="71"/>
      <c r="F40" s="111" t="s">
        <v>12</v>
      </c>
      <c r="G40" s="354"/>
      <c r="H40" s="213">
        <v>43.31</v>
      </c>
      <c r="I40" s="114" t="s">
        <v>31</v>
      </c>
      <c r="K40" s="94" t="str">
        <f t="shared" si="0"/>
        <v/>
      </c>
      <c r="L40" s="61" t="str">
        <f t="shared" si="1"/>
        <v/>
      </c>
      <c r="M40" s="61" t="str">
        <f t="shared" si="2"/>
        <v/>
      </c>
      <c r="N40" s="152">
        <f t="shared" si="3"/>
        <v>38</v>
      </c>
      <c r="P40" s="124"/>
    </row>
    <row r="41" spans="1:16">
      <c r="A41" s="146">
        <v>39</v>
      </c>
      <c r="B41" s="78">
        <v>32</v>
      </c>
      <c r="C41" s="141" t="s">
        <v>118</v>
      </c>
      <c r="D41" s="141" t="s">
        <v>231</v>
      </c>
      <c r="E41" s="141" t="s">
        <v>256</v>
      </c>
      <c r="F41" s="110" t="s">
        <v>11</v>
      </c>
      <c r="G41" s="32"/>
      <c r="H41" s="21">
        <v>43.37</v>
      </c>
      <c r="I41" s="114" t="s">
        <v>91</v>
      </c>
      <c r="K41" s="94" t="str">
        <f t="shared" si="0"/>
        <v/>
      </c>
      <c r="L41" s="61" t="str">
        <f t="shared" si="1"/>
        <v/>
      </c>
      <c r="M41" s="61">
        <f t="shared" si="2"/>
        <v>39</v>
      </c>
      <c r="N41" s="152" t="str">
        <f t="shared" si="3"/>
        <v/>
      </c>
      <c r="P41" s="124"/>
    </row>
    <row r="42" spans="1:16">
      <c r="A42" s="146">
        <v>40</v>
      </c>
      <c r="B42" s="78">
        <v>67</v>
      </c>
      <c r="C42" s="109" t="s">
        <v>107</v>
      </c>
      <c r="D42" s="109" t="s">
        <v>119</v>
      </c>
      <c r="E42" s="68"/>
      <c r="F42" s="110" t="s">
        <v>45</v>
      </c>
      <c r="G42" s="354" t="s">
        <v>301</v>
      </c>
      <c r="H42" s="21">
        <v>43.46</v>
      </c>
      <c r="I42" s="114" t="s">
        <v>31</v>
      </c>
      <c r="K42" s="94" t="str">
        <f t="shared" si="0"/>
        <v/>
      </c>
      <c r="L42" s="61">
        <f t="shared" si="1"/>
        <v>40</v>
      </c>
      <c r="M42" s="61" t="str">
        <f t="shared" si="2"/>
        <v/>
      </c>
      <c r="N42" s="152" t="str">
        <f t="shared" si="3"/>
        <v/>
      </c>
      <c r="P42" s="124"/>
    </row>
    <row r="43" spans="1:16">
      <c r="A43" s="146">
        <v>41</v>
      </c>
      <c r="B43" s="78">
        <v>49</v>
      </c>
      <c r="C43" s="109" t="s">
        <v>95</v>
      </c>
      <c r="D43" s="109" t="s">
        <v>127</v>
      </c>
      <c r="E43" s="72"/>
      <c r="F43" s="110" t="s">
        <v>10</v>
      </c>
      <c r="G43" s="280"/>
      <c r="H43" s="21">
        <v>43.51</v>
      </c>
      <c r="I43" s="114" t="s">
        <v>31</v>
      </c>
      <c r="K43" s="94">
        <f t="shared" si="0"/>
        <v>41</v>
      </c>
      <c r="L43" s="61" t="str">
        <f t="shared" si="1"/>
        <v/>
      </c>
      <c r="M43" s="61" t="str">
        <f t="shared" si="2"/>
        <v/>
      </c>
      <c r="N43" s="152" t="str">
        <f t="shared" si="3"/>
        <v/>
      </c>
      <c r="P43" s="124"/>
    </row>
    <row r="44" spans="1:16">
      <c r="A44" s="146">
        <v>42</v>
      </c>
      <c r="B44" s="78">
        <v>102</v>
      </c>
      <c r="C44" s="71" t="s">
        <v>314</v>
      </c>
      <c r="D44" s="71" t="s">
        <v>341</v>
      </c>
      <c r="E44" s="71"/>
      <c r="F44" s="30" t="s">
        <v>8</v>
      </c>
      <c r="G44" s="354"/>
      <c r="H44" s="21">
        <v>44.28</v>
      </c>
      <c r="I44" s="126" t="s">
        <v>261</v>
      </c>
      <c r="K44" s="94" t="str">
        <f t="shared" si="0"/>
        <v/>
      </c>
      <c r="L44" s="61" t="str">
        <f t="shared" si="1"/>
        <v/>
      </c>
      <c r="M44" s="61" t="str">
        <f t="shared" si="2"/>
        <v/>
      </c>
      <c r="N44" s="152" t="str">
        <f t="shared" si="3"/>
        <v/>
      </c>
      <c r="P44" s="124"/>
    </row>
    <row r="45" spans="1:16">
      <c r="A45" s="146">
        <v>43</v>
      </c>
      <c r="B45" s="78">
        <v>89</v>
      </c>
      <c r="C45" s="68" t="s">
        <v>303</v>
      </c>
      <c r="D45" s="68" t="s">
        <v>304</v>
      </c>
      <c r="E45" s="68"/>
      <c r="F45" s="30" t="s">
        <v>8</v>
      </c>
      <c r="G45" s="354" t="s">
        <v>305</v>
      </c>
      <c r="H45" s="21">
        <v>44.35</v>
      </c>
      <c r="I45" s="126" t="s">
        <v>91</v>
      </c>
      <c r="K45" s="94" t="str">
        <f t="shared" si="0"/>
        <v/>
      </c>
      <c r="L45" s="61" t="str">
        <f t="shared" si="1"/>
        <v/>
      </c>
      <c r="M45" s="61" t="str">
        <f t="shared" si="2"/>
        <v/>
      </c>
      <c r="N45" s="152" t="str">
        <f t="shared" si="3"/>
        <v/>
      </c>
      <c r="P45" s="124"/>
    </row>
    <row r="46" spans="1:16">
      <c r="A46" s="146">
        <v>44</v>
      </c>
      <c r="B46" s="78">
        <v>9</v>
      </c>
      <c r="C46" s="109" t="s">
        <v>166</v>
      </c>
      <c r="D46" s="109" t="s">
        <v>167</v>
      </c>
      <c r="E46" s="71"/>
      <c r="F46" s="111" t="s">
        <v>12</v>
      </c>
      <c r="G46" s="354"/>
      <c r="H46" s="213">
        <v>44.46</v>
      </c>
      <c r="I46" s="114" t="s">
        <v>31</v>
      </c>
      <c r="K46" s="94" t="str">
        <f t="shared" si="0"/>
        <v/>
      </c>
      <c r="L46" s="61" t="str">
        <f t="shared" si="1"/>
        <v/>
      </c>
      <c r="M46" s="61" t="str">
        <f t="shared" si="2"/>
        <v/>
      </c>
      <c r="N46" s="95">
        <f t="shared" si="3"/>
        <v>44</v>
      </c>
      <c r="P46" s="124"/>
    </row>
    <row r="47" spans="1:16">
      <c r="A47" s="146">
        <v>45</v>
      </c>
      <c r="B47" s="78">
        <v>15</v>
      </c>
      <c r="C47" s="109" t="s">
        <v>203</v>
      </c>
      <c r="D47" s="109" t="s">
        <v>204</v>
      </c>
      <c r="E47" s="71"/>
      <c r="F47" s="111" t="s">
        <v>12</v>
      </c>
      <c r="G47" s="30"/>
      <c r="H47" s="21">
        <v>44.58</v>
      </c>
      <c r="I47" s="114" t="s">
        <v>31</v>
      </c>
      <c r="K47" s="94" t="str">
        <f t="shared" si="0"/>
        <v/>
      </c>
      <c r="L47" s="61" t="str">
        <f t="shared" si="1"/>
        <v/>
      </c>
      <c r="M47" s="61" t="str">
        <f t="shared" si="2"/>
        <v/>
      </c>
      <c r="N47" s="95">
        <f t="shared" si="3"/>
        <v>45</v>
      </c>
      <c r="P47" s="124"/>
    </row>
    <row r="48" spans="1:16">
      <c r="A48" s="146">
        <v>46</v>
      </c>
      <c r="B48" s="78">
        <v>30</v>
      </c>
      <c r="C48" s="109" t="s">
        <v>136</v>
      </c>
      <c r="D48" s="109" t="s">
        <v>230</v>
      </c>
      <c r="E48" s="141" t="s">
        <v>254</v>
      </c>
      <c r="F48" s="110" t="s">
        <v>11</v>
      </c>
      <c r="G48" s="111"/>
      <c r="H48" s="213">
        <v>45.19</v>
      </c>
      <c r="I48" s="114" t="s">
        <v>31</v>
      </c>
      <c r="K48" s="94" t="str">
        <f t="shared" si="0"/>
        <v/>
      </c>
      <c r="L48" s="61" t="str">
        <f t="shared" si="1"/>
        <v/>
      </c>
      <c r="M48" s="61">
        <f t="shared" si="2"/>
        <v>46</v>
      </c>
      <c r="N48" s="95" t="str">
        <f t="shared" si="3"/>
        <v/>
      </c>
      <c r="P48" s="124"/>
    </row>
    <row r="49" spans="1:16">
      <c r="A49" s="146">
        <v>47</v>
      </c>
      <c r="B49" s="78">
        <v>82</v>
      </c>
      <c r="C49" s="109" t="s">
        <v>295</v>
      </c>
      <c r="D49" s="109" t="s">
        <v>297</v>
      </c>
      <c r="E49" s="71"/>
      <c r="F49" s="110" t="s">
        <v>8</v>
      </c>
      <c r="G49" s="111" t="s">
        <v>147</v>
      </c>
      <c r="H49" s="21">
        <v>45.23</v>
      </c>
      <c r="I49" s="114" t="s">
        <v>91</v>
      </c>
      <c r="K49" s="94" t="str">
        <f t="shared" si="0"/>
        <v/>
      </c>
      <c r="L49" s="61" t="str">
        <f t="shared" si="1"/>
        <v/>
      </c>
      <c r="M49" s="61" t="str">
        <f t="shared" si="2"/>
        <v/>
      </c>
      <c r="N49" s="95" t="str">
        <f t="shared" si="3"/>
        <v/>
      </c>
      <c r="P49" s="124"/>
    </row>
    <row r="50" spans="1:16">
      <c r="A50" s="146">
        <v>48</v>
      </c>
      <c r="B50" s="78">
        <v>78</v>
      </c>
      <c r="C50" s="109" t="s">
        <v>291</v>
      </c>
      <c r="D50" s="109" t="s">
        <v>292</v>
      </c>
      <c r="E50" s="71"/>
      <c r="F50" s="110" t="s">
        <v>8</v>
      </c>
      <c r="G50" s="111" t="s">
        <v>147</v>
      </c>
      <c r="H50" s="21">
        <v>45.33</v>
      </c>
      <c r="I50" s="114" t="s">
        <v>91</v>
      </c>
      <c r="K50" s="94" t="str">
        <f t="shared" si="0"/>
        <v/>
      </c>
      <c r="L50" s="61" t="str">
        <f t="shared" si="1"/>
        <v/>
      </c>
      <c r="M50" s="61" t="str">
        <f t="shared" si="2"/>
        <v/>
      </c>
      <c r="N50" s="95" t="str">
        <f t="shared" si="3"/>
        <v/>
      </c>
      <c r="P50" s="124"/>
    </row>
    <row r="51" spans="1:16">
      <c r="A51" s="146">
        <v>49</v>
      </c>
      <c r="B51" s="78">
        <v>101</v>
      </c>
      <c r="C51" s="71" t="s">
        <v>108</v>
      </c>
      <c r="D51" s="71" t="s">
        <v>330</v>
      </c>
      <c r="E51" s="71"/>
      <c r="F51" s="354" t="s">
        <v>12</v>
      </c>
      <c r="G51" s="280"/>
      <c r="H51" s="21">
        <v>45.38</v>
      </c>
      <c r="I51" s="99" t="s">
        <v>31</v>
      </c>
      <c r="K51" s="94" t="str">
        <f t="shared" si="0"/>
        <v/>
      </c>
      <c r="L51" s="61" t="str">
        <f t="shared" si="1"/>
        <v/>
      </c>
      <c r="M51" s="61" t="str">
        <f t="shared" si="2"/>
        <v/>
      </c>
      <c r="N51" s="95">
        <f t="shared" si="3"/>
        <v>49</v>
      </c>
      <c r="P51" s="124"/>
    </row>
    <row r="52" spans="1:16">
      <c r="A52" s="146">
        <v>50</v>
      </c>
      <c r="B52" s="78">
        <v>115</v>
      </c>
      <c r="C52" s="71" t="s">
        <v>312</v>
      </c>
      <c r="D52" s="71" t="s">
        <v>360</v>
      </c>
      <c r="E52" s="71"/>
      <c r="F52" s="354" t="s">
        <v>8</v>
      </c>
      <c r="G52" s="280" t="s">
        <v>106</v>
      </c>
      <c r="H52" s="21">
        <v>45.57</v>
      </c>
      <c r="I52" s="99" t="s">
        <v>31</v>
      </c>
      <c r="K52" s="94" t="str">
        <f t="shared" si="0"/>
        <v/>
      </c>
      <c r="L52" s="61" t="str">
        <f t="shared" si="1"/>
        <v/>
      </c>
      <c r="M52" s="61" t="str">
        <f t="shared" si="2"/>
        <v/>
      </c>
      <c r="N52" s="95" t="str">
        <f t="shared" si="3"/>
        <v/>
      </c>
      <c r="P52" s="124"/>
    </row>
    <row r="53" spans="1:16">
      <c r="A53" s="146">
        <v>51</v>
      </c>
      <c r="B53" s="78">
        <v>72</v>
      </c>
      <c r="C53" s="109" t="s">
        <v>52</v>
      </c>
      <c r="D53" s="109" t="s">
        <v>267</v>
      </c>
      <c r="E53" s="71"/>
      <c r="F53" s="110" t="s">
        <v>10</v>
      </c>
      <c r="G53" s="354"/>
      <c r="H53" s="21">
        <v>46.11</v>
      </c>
      <c r="I53" s="114" t="s">
        <v>31</v>
      </c>
      <c r="K53" s="94">
        <f t="shared" si="0"/>
        <v>51</v>
      </c>
      <c r="L53" s="61" t="str">
        <f t="shared" si="1"/>
        <v/>
      </c>
      <c r="M53" s="61" t="str">
        <f t="shared" si="2"/>
        <v/>
      </c>
      <c r="N53" s="95" t="str">
        <f t="shared" si="3"/>
        <v/>
      </c>
      <c r="P53" s="124"/>
    </row>
    <row r="54" spans="1:16">
      <c r="A54" s="146">
        <v>52</v>
      </c>
      <c r="B54" s="78">
        <v>13</v>
      </c>
      <c r="C54" s="109" t="s">
        <v>150</v>
      </c>
      <c r="D54" s="109" t="s">
        <v>202</v>
      </c>
      <c r="E54" s="71"/>
      <c r="F54" s="111" t="s">
        <v>12</v>
      </c>
      <c r="G54" s="110"/>
      <c r="H54" s="21">
        <v>46.24</v>
      </c>
      <c r="I54" s="114" t="s">
        <v>91</v>
      </c>
      <c r="K54" s="94" t="str">
        <f t="shared" si="0"/>
        <v/>
      </c>
      <c r="L54" s="61" t="str">
        <f t="shared" si="1"/>
        <v/>
      </c>
      <c r="M54" s="61" t="str">
        <f t="shared" si="2"/>
        <v/>
      </c>
      <c r="N54" s="95">
        <f t="shared" si="3"/>
        <v>52</v>
      </c>
      <c r="P54" s="124"/>
    </row>
    <row r="55" spans="1:16">
      <c r="A55" s="146">
        <v>53</v>
      </c>
      <c r="B55" s="78">
        <v>110</v>
      </c>
      <c r="C55" s="71" t="s">
        <v>226</v>
      </c>
      <c r="D55" s="71" t="s">
        <v>352</v>
      </c>
      <c r="E55" s="71"/>
      <c r="F55" s="30" t="s">
        <v>8</v>
      </c>
      <c r="G55" s="354" t="s">
        <v>66</v>
      </c>
      <c r="H55" s="21">
        <v>46.29</v>
      </c>
      <c r="I55" s="126" t="s">
        <v>31</v>
      </c>
      <c r="J55" s="8"/>
      <c r="K55" s="94" t="str">
        <f t="shared" si="0"/>
        <v/>
      </c>
      <c r="L55" s="61" t="str">
        <f t="shared" si="1"/>
        <v/>
      </c>
      <c r="M55" s="61" t="str">
        <f t="shared" si="2"/>
        <v/>
      </c>
      <c r="N55" s="95" t="str">
        <f t="shared" si="3"/>
        <v/>
      </c>
      <c r="P55" s="124"/>
    </row>
    <row r="56" spans="1:16">
      <c r="A56" s="146">
        <v>54</v>
      </c>
      <c r="B56" s="78">
        <v>28</v>
      </c>
      <c r="C56" s="109" t="s">
        <v>144</v>
      </c>
      <c r="D56" s="109" t="s">
        <v>228</v>
      </c>
      <c r="E56" s="71"/>
      <c r="F56" s="110" t="s">
        <v>11</v>
      </c>
      <c r="G56" s="111"/>
      <c r="H56" s="213">
        <v>46.55</v>
      </c>
      <c r="I56" s="114" t="s">
        <v>31</v>
      </c>
      <c r="K56" s="94" t="str">
        <f t="shared" si="0"/>
        <v/>
      </c>
      <c r="L56" s="61" t="str">
        <f t="shared" si="1"/>
        <v/>
      </c>
      <c r="M56" s="61">
        <f t="shared" si="2"/>
        <v>54</v>
      </c>
      <c r="N56" s="95" t="str">
        <f t="shared" si="3"/>
        <v/>
      </c>
      <c r="P56" s="124"/>
    </row>
    <row r="57" spans="1:16">
      <c r="A57" s="146">
        <v>55</v>
      </c>
      <c r="B57" s="78">
        <v>20</v>
      </c>
      <c r="C57" s="109" t="s">
        <v>217</v>
      </c>
      <c r="D57" s="109" t="s">
        <v>218</v>
      </c>
      <c r="E57" s="141" t="s">
        <v>251</v>
      </c>
      <c r="F57" s="110" t="s">
        <v>11</v>
      </c>
      <c r="G57" s="354"/>
      <c r="H57" s="21">
        <v>46.58</v>
      </c>
      <c r="I57" s="114" t="s">
        <v>91</v>
      </c>
      <c r="K57" s="94" t="str">
        <f t="shared" si="0"/>
        <v/>
      </c>
      <c r="L57" s="61" t="str">
        <f t="shared" si="1"/>
        <v/>
      </c>
      <c r="M57" s="61">
        <f t="shared" si="2"/>
        <v>55</v>
      </c>
      <c r="N57" s="95" t="str">
        <f t="shared" si="3"/>
        <v/>
      </c>
      <c r="P57" s="124"/>
    </row>
    <row r="58" spans="1:16">
      <c r="A58" s="146">
        <v>56</v>
      </c>
      <c r="B58" s="78">
        <v>6</v>
      </c>
      <c r="C58" s="109" t="s">
        <v>136</v>
      </c>
      <c r="D58" s="109" t="s">
        <v>170</v>
      </c>
      <c r="E58" s="71"/>
      <c r="F58" s="111" t="s">
        <v>12</v>
      </c>
      <c r="G58" s="32"/>
      <c r="H58" s="21">
        <v>47.02</v>
      </c>
      <c r="I58" s="114" t="s">
        <v>31</v>
      </c>
      <c r="J58" s="8"/>
      <c r="K58" s="94" t="str">
        <f t="shared" si="0"/>
        <v/>
      </c>
      <c r="L58" s="61" t="str">
        <f t="shared" si="1"/>
        <v/>
      </c>
      <c r="M58" s="61" t="str">
        <f t="shared" si="2"/>
        <v/>
      </c>
      <c r="N58" s="95">
        <f t="shared" si="3"/>
        <v>56</v>
      </c>
      <c r="P58" s="124"/>
    </row>
    <row r="59" spans="1:16">
      <c r="A59" s="146">
        <v>57</v>
      </c>
      <c r="B59" s="78">
        <v>65</v>
      </c>
      <c r="C59" s="109" t="s">
        <v>112</v>
      </c>
      <c r="D59" s="109" t="s">
        <v>113</v>
      </c>
      <c r="E59" s="72"/>
      <c r="F59" s="111" t="s">
        <v>45</v>
      </c>
      <c r="G59" s="111"/>
      <c r="H59" s="213">
        <v>47.06</v>
      </c>
      <c r="I59" s="114" t="s">
        <v>31</v>
      </c>
      <c r="K59" s="94" t="str">
        <f t="shared" si="0"/>
        <v/>
      </c>
      <c r="L59" s="61">
        <f t="shared" si="1"/>
        <v>57</v>
      </c>
      <c r="M59" s="61" t="str">
        <f t="shared" si="2"/>
        <v/>
      </c>
      <c r="N59" s="95" t="str">
        <f t="shared" si="3"/>
        <v/>
      </c>
      <c r="P59" s="124"/>
    </row>
    <row r="60" spans="1:16">
      <c r="A60" s="146">
        <v>58</v>
      </c>
      <c r="B60" s="78">
        <v>14</v>
      </c>
      <c r="C60" s="109" t="s">
        <v>144</v>
      </c>
      <c r="D60" s="109" t="s">
        <v>145</v>
      </c>
      <c r="E60" s="67"/>
      <c r="F60" s="111" t="s">
        <v>12</v>
      </c>
      <c r="G60" s="354"/>
      <c r="H60" s="21">
        <v>47.2</v>
      </c>
      <c r="I60" s="114" t="s">
        <v>31</v>
      </c>
      <c r="K60" s="94" t="str">
        <f t="shared" si="0"/>
        <v/>
      </c>
      <c r="L60" s="61" t="str">
        <f t="shared" si="1"/>
        <v/>
      </c>
      <c r="M60" s="61" t="str">
        <f t="shared" si="2"/>
        <v/>
      </c>
      <c r="N60" s="95">
        <f t="shared" si="3"/>
        <v>58</v>
      </c>
      <c r="P60" s="124"/>
    </row>
    <row r="61" spans="1:16">
      <c r="A61" s="146">
        <v>59</v>
      </c>
      <c r="B61" s="78">
        <v>12</v>
      </c>
      <c r="C61" s="109" t="s">
        <v>96</v>
      </c>
      <c r="D61" s="109" t="s">
        <v>168</v>
      </c>
      <c r="E61" s="71"/>
      <c r="F61" s="111" t="s">
        <v>12</v>
      </c>
      <c r="G61" s="280"/>
      <c r="H61" s="213">
        <v>47.34</v>
      </c>
      <c r="I61" s="114" t="s">
        <v>91</v>
      </c>
      <c r="K61" s="94" t="str">
        <f t="shared" si="0"/>
        <v/>
      </c>
      <c r="L61" s="61" t="str">
        <f t="shared" si="1"/>
        <v/>
      </c>
      <c r="M61" s="61" t="str">
        <f t="shared" si="2"/>
        <v/>
      </c>
      <c r="N61" s="95">
        <f t="shared" si="3"/>
        <v>59</v>
      </c>
      <c r="P61" s="124"/>
    </row>
    <row r="62" spans="1:16">
      <c r="A62" s="146">
        <v>60</v>
      </c>
      <c r="B62" s="78">
        <v>74</v>
      </c>
      <c r="C62" s="141" t="s">
        <v>108</v>
      </c>
      <c r="D62" s="141" t="s">
        <v>287</v>
      </c>
      <c r="E62" s="70"/>
      <c r="F62" s="110" t="s">
        <v>8</v>
      </c>
      <c r="G62" s="111" t="s">
        <v>169</v>
      </c>
      <c r="H62" s="21">
        <v>47.38</v>
      </c>
      <c r="I62" s="114" t="s">
        <v>91</v>
      </c>
      <c r="K62" s="94" t="str">
        <f t="shared" si="0"/>
        <v/>
      </c>
      <c r="L62" s="61" t="str">
        <f t="shared" si="1"/>
        <v/>
      </c>
      <c r="M62" s="61" t="str">
        <f t="shared" si="2"/>
        <v/>
      </c>
      <c r="N62" s="95" t="str">
        <f t="shared" si="3"/>
        <v/>
      </c>
      <c r="P62" s="124"/>
    </row>
    <row r="63" spans="1:16">
      <c r="A63" s="146">
        <v>61</v>
      </c>
      <c r="B63" s="78">
        <v>81</v>
      </c>
      <c r="C63" s="109" t="s">
        <v>285</v>
      </c>
      <c r="D63" s="109" t="s">
        <v>152</v>
      </c>
      <c r="E63" s="72"/>
      <c r="F63" s="110" t="s">
        <v>8</v>
      </c>
      <c r="G63" s="111" t="s">
        <v>147</v>
      </c>
      <c r="H63" s="213">
        <v>47.48</v>
      </c>
      <c r="I63" s="114" t="s">
        <v>91</v>
      </c>
      <c r="K63" s="94" t="str">
        <f t="shared" si="0"/>
        <v/>
      </c>
      <c r="L63" s="61" t="str">
        <f t="shared" si="1"/>
        <v/>
      </c>
      <c r="M63" s="61" t="str">
        <f t="shared" si="2"/>
        <v/>
      </c>
      <c r="N63" s="95" t="str">
        <f t="shared" si="3"/>
        <v/>
      </c>
      <c r="P63" s="124"/>
    </row>
    <row r="64" spans="1:16">
      <c r="A64" s="146">
        <v>62</v>
      </c>
      <c r="B64" s="78">
        <v>8</v>
      </c>
      <c r="C64" s="109" t="s">
        <v>105</v>
      </c>
      <c r="D64" s="109" t="s">
        <v>200</v>
      </c>
      <c r="E64" s="68"/>
      <c r="F64" s="111" t="s">
        <v>12</v>
      </c>
      <c r="G64" s="355"/>
      <c r="H64" s="21">
        <v>47.56</v>
      </c>
      <c r="I64" s="114" t="s">
        <v>31</v>
      </c>
      <c r="K64" s="94" t="str">
        <f t="shared" si="0"/>
        <v/>
      </c>
      <c r="L64" s="61" t="str">
        <f t="shared" si="1"/>
        <v/>
      </c>
      <c r="M64" s="61" t="str">
        <f t="shared" si="2"/>
        <v/>
      </c>
      <c r="N64" s="95">
        <f t="shared" si="3"/>
        <v>62</v>
      </c>
      <c r="P64" s="124"/>
    </row>
    <row r="65" spans="1:16">
      <c r="A65" s="146">
        <v>63</v>
      </c>
      <c r="B65" s="78">
        <v>40</v>
      </c>
      <c r="C65" s="109" t="s">
        <v>364</v>
      </c>
      <c r="D65" s="109" t="s">
        <v>365</v>
      </c>
      <c r="E65" s="67"/>
      <c r="F65" s="111" t="s">
        <v>10</v>
      </c>
      <c r="G65" s="280"/>
      <c r="H65" s="21">
        <v>48</v>
      </c>
      <c r="I65" s="379" t="s">
        <v>31</v>
      </c>
      <c r="K65" s="94">
        <f t="shared" si="0"/>
        <v>63</v>
      </c>
      <c r="L65" s="61" t="str">
        <f t="shared" si="1"/>
        <v/>
      </c>
      <c r="M65" s="61" t="str">
        <f t="shared" si="2"/>
        <v/>
      </c>
      <c r="N65" s="95" t="str">
        <f t="shared" si="3"/>
        <v/>
      </c>
      <c r="P65" s="124"/>
    </row>
    <row r="66" spans="1:16">
      <c r="A66" s="146">
        <v>64</v>
      </c>
      <c r="B66" s="78">
        <v>73</v>
      </c>
      <c r="C66" s="109" t="s">
        <v>118</v>
      </c>
      <c r="D66" s="109" t="s">
        <v>286</v>
      </c>
      <c r="E66" s="71"/>
      <c r="F66" s="110" t="s">
        <v>8</v>
      </c>
      <c r="G66" s="111" t="s">
        <v>169</v>
      </c>
      <c r="H66" s="21">
        <v>48.15</v>
      </c>
      <c r="I66" s="114" t="s">
        <v>31</v>
      </c>
      <c r="K66" s="94" t="str">
        <f t="shared" si="0"/>
        <v/>
      </c>
      <c r="L66" s="61" t="str">
        <f t="shared" si="1"/>
        <v/>
      </c>
      <c r="M66" s="61" t="str">
        <f t="shared" si="2"/>
        <v/>
      </c>
      <c r="N66" s="95" t="str">
        <f t="shared" si="3"/>
        <v/>
      </c>
      <c r="P66" s="124"/>
    </row>
    <row r="67" spans="1:16">
      <c r="A67" s="146">
        <v>65</v>
      </c>
      <c r="B67" s="78">
        <v>116</v>
      </c>
      <c r="C67" s="71" t="s">
        <v>362</v>
      </c>
      <c r="D67" s="71" t="s">
        <v>361</v>
      </c>
      <c r="E67" s="71"/>
      <c r="F67" s="30" t="s">
        <v>8</v>
      </c>
      <c r="G67" s="354" t="s">
        <v>106</v>
      </c>
      <c r="H67" s="21">
        <v>48.43</v>
      </c>
      <c r="I67" s="126" t="s">
        <v>31</v>
      </c>
      <c r="J67" s="8"/>
      <c r="K67" s="94" t="str">
        <f t="shared" si="0"/>
        <v/>
      </c>
      <c r="L67" s="61" t="str">
        <f t="shared" si="1"/>
        <v/>
      </c>
      <c r="M67" s="61" t="str">
        <f t="shared" si="2"/>
        <v/>
      </c>
      <c r="N67" s="95" t="str">
        <f t="shared" si="3"/>
        <v/>
      </c>
      <c r="P67" s="124"/>
    </row>
    <row r="68" spans="1:16">
      <c r="A68" s="146">
        <v>66</v>
      </c>
      <c r="B68" s="78">
        <v>99</v>
      </c>
      <c r="C68" s="71" t="s">
        <v>119</v>
      </c>
      <c r="D68" s="71" t="s">
        <v>322</v>
      </c>
      <c r="E68" s="71"/>
      <c r="F68" s="30" t="s">
        <v>8</v>
      </c>
      <c r="G68" s="354" t="s">
        <v>323</v>
      </c>
      <c r="H68" s="21">
        <v>48.49</v>
      </c>
      <c r="I68" s="126" t="s">
        <v>91</v>
      </c>
      <c r="K68" s="94" t="str">
        <f t="shared" ref="K68:K77" si="4">IF($F68="Civil Service",A68,"")</f>
        <v/>
      </c>
      <c r="L68" s="61" t="str">
        <f t="shared" ref="L68:L77" si="5">IF($F68="RAFAA",A68,"")</f>
        <v/>
      </c>
      <c r="M68" s="61" t="str">
        <f t="shared" ref="M68:M77" si="6">IF($F68="Police",A68,"")</f>
        <v/>
      </c>
      <c r="N68" s="95" t="str">
        <f t="shared" ref="N68:N77" si="7">IF($F68="Fire",A68,"")</f>
        <v/>
      </c>
      <c r="P68" s="124"/>
    </row>
    <row r="69" spans="1:16">
      <c r="A69" s="146">
        <v>67</v>
      </c>
      <c r="B69" s="78">
        <v>106</v>
      </c>
      <c r="C69" s="71"/>
      <c r="D69" s="71" t="s">
        <v>345</v>
      </c>
      <c r="E69" s="71"/>
      <c r="F69" s="354" t="s">
        <v>8</v>
      </c>
      <c r="G69" s="280" t="s">
        <v>337</v>
      </c>
      <c r="H69" s="21">
        <v>49.04</v>
      </c>
      <c r="I69" s="99" t="s">
        <v>31</v>
      </c>
      <c r="J69" s="8"/>
      <c r="K69" s="94" t="str">
        <f t="shared" si="4"/>
        <v/>
      </c>
      <c r="L69" s="61" t="str">
        <f t="shared" si="5"/>
        <v/>
      </c>
      <c r="M69" s="61" t="str">
        <f t="shared" si="6"/>
        <v/>
      </c>
      <c r="N69" s="95" t="str">
        <f t="shared" si="7"/>
        <v/>
      </c>
      <c r="P69" s="124"/>
    </row>
    <row r="70" spans="1:16">
      <c r="A70" s="146">
        <v>68</v>
      </c>
      <c r="B70" s="78">
        <v>46</v>
      </c>
      <c r="C70" s="109" t="s">
        <v>52</v>
      </c>
      <c r="D70" s="109" t="s">
        <v>328</v>
      </c>
      <c r="E70" s="71"/>
      <c r="F70" s="111" t="s">
        <v>10</v>
      </c>
      <c r="G70" s="111"/>
      <c r="H70" s="213">
        <v>49.07</v>
      </c>
      <c r="I70" s="114" t="s">
        <v>31</v>
      </c>
      <c r="K70" s="94">
        <f t="shared" si="4"/>
        <v>68</v>
      </c>
      <c r="L70" s="61" t="str">
        <f t="shared" si="5"/>
        <v/>
      </c>
      <c r="M70" s="61" t="str">
        <f t="shared" si="6"/>
        <v/>
      </c>
      <c r="N70" s="95" t="str">
        <f t="shared" si="7"/>
        <v/>
      </c>
      <c r="P70" s="124"/>
    </row>
    <row r="71" spans="1:16">
      <c r="A71" s="146">
        <v>69</v>
      </c>
      <c r="B71" s="78">
        <v>105</v>
      </c>
      <c r="C71" s="71" t="s">
        <v>118</v>
      </c>
      <c r="D71" s="71" t="s">
        <v>344</v>
      </c>
      <c r="E71" s="71"/>
      <c r="F71" s="30" t="s">
        <v>8</v>
      </c>
      <c r="G71" s="354" t="s">
        <v>337</v>
      </c>
      <c r="H71" s="21">
        <v>49.23</v>
      </c>
      <c r="I71" s="126" t="s">
        <v>31</v>
      </c>
      <c r="K71" s="94" t="str">
        <f t="shared" si="4"/>
        <v/>
      </c>
      <c r="L71" s="61" t="str">
        <f t="shared" si="5"/>
        <v/>
      </c>
      <c r="M71" s="61" t="str">
        <f t="shared" si="6"/>
        <v/>
      </c>
      <c r="N71" s="95" t="str">
        <f t="shared" si="7"/>
        <v/>
      </c>
      <c r="P71" s="124"/>
    </row>
    <row r="72" spans="1:16">
      <c r="A72" s="146">
        <v>70</v>
      </c>
      <c r="B72" s="78">
        <v>98</v>
      </c>
      <c r="C72" s="68" t="s">
        <v>320</v>
      </c>
      <c r="D72" s="71" t="s">
        <v>321</v>
      </c>
      <c r="E72" s="71"/>
      <c r="F72" s="280" t="s">
        <v>8</v>
      </c>
      <c r="G72" s="354" t="s">
        <v>316</v>
      </c>
      <c r="H72" s="213">
        <v>49.5</v>
      </c>
      <c r="I72" s="99" t="s">
        <v>91</v>
      </c>
      <c r="K72" s="94" t="str">
        <f t="shared" si="4"/>
        <v/>
      </c>
      <c r="L72" s="61" t="str">
        <f t="shared" si="5"/>
        <v/>
      </c>
      <c r="M72" s="61" t="str">
        <f t="shared" si="6"/>
        <v/>
      </c>
      <c r="N72" s="95" t="str">
        <f t="shared" si="7"/>
        <v/>
      </c>
      <c r="P72" s="124"/>
    </row>
    <row r="73" spans="1:16">
      <c r="A73" s="146">
        <v>71</v>
      </c>
      <c r="B73" s="78">
        <v>111</v>
      </c>
      <c r="C73" s="71" t="s">
        <v>353</v>
      </c>
      <c r="D73" s="71" t="s">
        <v>354</v>
      </c>
      <c r="E73" s="71"/>
      <c r="F73" s="354" t="s">
        <v>8</v>
      </c>
      <c r="G73" s="280" t="s">
        <v>355</v>
      </c>
      <c r="H73" s="21">
        <v>50.25</v>
      </c>
      <c r="I73" s="99" t="s">
        <v>91</v>
      </c>
      <c r="J73" s="8"/>
      <c r="K73" s="94" t="str">
        <f t="shared" si="4"/>
        <v/>
      </c>
      <c r="L73" s="61" t="str">
        <f t="shared" si="5"/>
        <v/>
      </c>
      <c r="M73" s="61" t="str">
        <f t="shared" si="6"/>
        <v/>
      </c>
      <c r="N73" s="95" t="str">
        <f t="shared" si="7"/>
        <v/>
      </c>
      <c r="P73" s="124"/>
    </row>
    <row r="74" spans="1:16">
      <c r="A74" s="146">
        <v>72</v>
      </c>
      <c r="B74" s="78">
        <v>11</v>
      </c>
      <c r="C74" s="109" t="s">
        <v>108</v>
      </c>
      <c r="D74" s="109" t="s">
        <v>201</v>
      </c>
      <c r="E74" s="67"/>
      <c r="F74" s="111" t="s">
        <v>12</v>
      </c>
      <c r="G74" s="354"/>
      <c r="H74" s="21">
        <v>50.37</v>
      </c>
      <c r="I74" s="114" t="s">
        <v>91</v>
      </c>
      <c r="K74" s="94" t="str">
        <f t="shared" si="4"/>
        <v/>
      </c>
      <c r="L74" s="61" t="str">
        <f t="shared" si="5"/>
        <v/>
      </c>
      <c r="M74" s="61" t="str">
        <f t="shared" si="6"/>
        <v/>
      </c>
      <c r="N74" s="95">
        <f t="shared" si="7"/>
        <v>72</v>
      </c>
      <c r="P74" s="124"/>
    </row>
    <row r="75" spans="1:16">
      <c r="A75" s="146">
        <v>73</v>
      </c>
      <c r="B75" s="78">
        <v>75</v>
      </c>
      <c r="C75" s="109" t="s">
        <v>112</v>
      </c>
      <c r="D75" s="109" t="s">
        <v>233</v>
      </c>
      <c r="E75" s="71"/>
      <c r="F75" s="110" t="s">
        <v>8</v>
      </c>
      <c r="G75" s="111" t="s">
        <v>169</v>
      </c>
      <c r="H75" s="213">
        <v>50.49</v>
      </c>
      <c r="I75" s="114" t="s">
        <v>31</v>
      </c>
      <c r="K75" s="94" t="str">
        <f t="shared" si="4"/>
        <v/>
      </c>
      <c r="L75" s="61" t="str">
        <f t="shared" si="5"/>
        <v/>
      </c>
      <c r="M75" s="61" t="str">
        <f t="shared" si="6"/>
        <v/>
      </c>
      <c r="N75" s="95" t="str">
        <f t="shared" si="7"/>
        <v/>
      </c>
      <c r="P75" s="124"/>
    </row>
    <row r="76" spans="1:16">
      <c r="A76" s="146">
        <v>74</v>
      </c>
      <c r="B76" s="78">
        <v>97</v>
      </c>
      <c r="C76" s="71" t="s">
        <v>216</v>
      </c>
      <c r="D76" s="71" t="s">
        <v>318</v>
      </c>
      <c r="E76" s="71"/>
      <c r="F76" s="280" t="s">
        <v>8</v>
      </c>
      <c r="G76" s="280" t="s">
        <v>316</v>
      </c>
      <c r="H76" s="21">
        <v>50.53</v>
      </c>
      <c r="I76" s="99" t="s">
        <v>91</v>
      </c>
      <c r="K76" s="94" t="str">
        <f t="shared" si="4"/>
        <v/>
      </c>
      <c r="L76" s="61" t="str">
        <f t="shared" si="5"/>
        <v/>
      </c>
      <c r="M76" s="61" t="str">
        <f t="shared" si="6"/>
        <v/>
      </c>
      <c r="N76" s="95" t="str">
        <f t="shared" si="7"/>
        <v/>
      </c>
      <c r="P76" s="124"/>
    </row>
    <row r="77" spans="1:16">
      <c r="A77" s="146">
        <v>75</v>
      </c>
      <c r="B77" s="78">
        <v>107</v>
      </c>
      <c r="C77" s="71"/>
      <c r="D77" s="71" t="s">
        <v>346</v>
      </c>
      <c r="E77" s="71"/>
      <c r="F77" s="30" t="s">
        <v>8</v>
      </c>
      <c r="G77" s="354" t="s">
        <v>337</v>
      </c>
      <c r="H77" s="21">
        <v>51.03</v>
      </c>
      <c r="I77" s="126" t="s">
        <v>91</v>
      </c>
      <c r="K77" s="94" t="str">
        <f t="shared" si="4"/>
        <v/>
      </c>
      <c r="L77" s="61" t="str">
        <f t="shared" si="5"/>
        <v/>
      </c>
      <c r="M77" s="61" t="str">
        <f t="shared" si="6"/>
        <v/>
      </c>
      <c r="N77" s="95" t="str">
        <f t="shared" si="7"/>
        <v/>
      </c>
      <c r="P77" s="124"/>
    </row>
    <row r="78" spans="1:16">
      <c r="A78" s="146">
        <v>76</v>
      </c>
      <c r="B78" s="78">
        <v>117</v>
      </c>
      <c r="C78" s="68" t="s">
        <v>312</v>
      </c>
      <c r="D78" s="68" t="s">
        <v>363</v>
      </c>
      <c r="E78" s="68"/>
      <c r="F78" s="30" t="s">
        <v>8</v>
      </c>
      <c r="G78" s="354" t="s">
        <v>106</v>
      </c>
      <c r="H78" s="21">
        <v>51.22</v>
      </c>
      <c r="I78" s="126" t="s">
        <v>31</v>
      </c>
      <c r="J78" s="8"/>
      <c r="K78" s="94"/>
      <c r="L78" s="61"/>
      <c r="M78" s="61"/>
      <c r="N78" s="95"/>
      <c r="P78" s="124"/>
    </row>
    <row r="79" spans="1:16">
      <c r="A79" s="146">
        <v>77</v>
      </c>
      <c r="B79" s="78">
        <v>114</v>
      </c>
      <c r="C79" s="71" t="s">
        <v>307</v>
      </c>
      <c r="D79" s="71" t="s">
        <v>359</v>
      </c>
      <c r="E79" s="71"/>
      <c r="F79" s="30" t="s">
        <v>8</v>
      </c>
      <c r="G79" s="354" t="s">
        <v>106</v>
      </c>
      <c r="H79" s="21">
        <v>51.32</v>
      </c>
      <c r="I79" s="126" t="s">
        <v>31</v>
      </c>
      <c r="K79" s="94"/>
      <c r="L79" s="61"/>
      <c r="M79" s="61"/>
      <c r="N79" s="95"/>
      <c r="P79" s="124"/>
    </row>
    <row r="80" spans="1:16">
      <c r="A80" s="146">
        <v>78</v>
      </c>
      <c r="B80" s="78">
        <v>118</v>
      </c>
      <c r="C80" s="71" t="s">
        <v>364</v>
      </c>
      <c r="D80" s="71" t="s">
        <v>368</v>
      </c>
      <c r="E80" s="71"/>
      <c r="F80" s="30" t="s">
        <v>8</v>
      </c>
      <c r="G80" s="354" t="s">
        <v>369</v>
      </c>
      <c r="H80" s="21">
        <v>51.33</v>
      </c>
      <c r="I80" s="126" t="s">
        <v>31</v>
      </c>
      <c r="J80" s="8"/>
      <c r="K80" s="94"/>
      <c r="L80" s="61"/>
      <c r="M80" s="61"/>
      <c r="N80" s="95"/>
      <c r="P80" s="124"/>
    </row>
    <row r="81" spans="1:16">
      <c r="A81" s="146">
        <v>79</v>
      </c>
      <c r="B81" s="78">
        <v>104</v>
      </c>
      <c r="C81" s="71" t="s">
        <v>144</v>
      </c>
      <c r="D81" s="71" t="s">
        <v>343</v>
      </c>
      <c r="E81" s="71"/>
      <c r="F81" s="30" t="s">
        <v>45</v>
      </c>
      <c r="G81" s="354"/>
      <c r="H81" s="21">
        <v>52.07</v>
      </c>
      <c r="I81" s="126" t="s">
        <v>91</v>
      </c>
      <c r="K81" s="94"/>
      <c r="L81" s="61"/>
      <c r="M81" s="61"/>
      <c r="N81" s="95"/>
      <c r="P81" s="124"/>
    </row>
    <row r="82" spans="1:16">
      <c r="A82" s="146">
        <v>80</v>
      </c>
      <c r="B82" s="78">
        <v>80</v>
      </c>
      <c r="C82" s="109" t="s">
        <v>295</v>
      </c>
      <c r="D82" s="109" t="s">
        <v>296</v>
      </c>
      <c r="E82" s="68"/>
      <c r="F82" s="110" t="s">
        <v>8</v>
      </c>
      <c r="G82" s="111" t="s">
        <v>147</v>
      </c>
      <c r="H82" s="21">
        <v>52.37</v>
      </c>
      <c r="I82" s="114" t="s">
        <v>91</v>
      </c>
      <c r="K82" s="94"/>
      <c r="L82" s="61"/>
      <c r="M82" s="61"/>
      <c r="N82" s="95"/>
      <c r="P82" s="124"/>
    </row>
    <row r="83" spans="1:16">
      <c r="A83" s="146">
        <v>81</v>
      </c>
      <c r="B83" s="78">
        <v>77</v>
      </c>
      <c r="C83" s="109" t="s">
        <v>133</v>
      </c>
      <c r="D83" s="109" t="s">
        <v>289</v>
      </c>
      <c r="E83" s="67"/>
      <c r="F83" s="110" t="s">
        <v>8</v>
      </c>
      <c r="G83" s="111" t="s">
        <v>169</v>
      </c>
      <c r="H83" s="213">
        <v>52.43</v>
      </c>
      <c r="I83" s="114" t="s">
        <v>31</v>
      </c>
      <c r="K83" s="94"/>
      <c r="L83" s="61"/>
      <c r="M83" s="61"/>
      <c r="N83" s="95"/>
      <c r="P83" s="124"/>
    </row>
    <row r="84" spans="1:16">
      <c r="A84" s="146">
        <v>82</v>
      </c>
      <c r="B84" s="78">
        <v>113</v>
      </c>
      <c r="C84" s="68" t="s">
        <v>357</v>
      </c>
      <c r="D84" s="68" t="s">
        <v>358</v>
      </c>
      <c r="E84" s="68"/>
      <c r="F84" s="30" t="s">
        <v>8</v>
      </c>
      <c r="G84" s="354" t="s">
        <v>355</v>
      </c>
      <c r="H84" s="21">
        <v>52.51</v>
      </c>
      <c r="I84" s="126" t="s">
        <v>91</v>
      </c>
      <c r="K84" s="94"/>
      <c r="L84" s="61"/>
      <c r="M84" s="61"/>
      <c r="N84" s="95"/>
      <c r="P84" s="124"/>
    </row>
    <row r="85" spans="1:16">
      <c r="A85" s="146">
        <v>83</v>
      </c>
      <c r="B85" s="78">
        <v>91</v>
      </c>
      <c r="C85" s="71" t="s">
        <v>308</v>
      </c>
      <c r="D85" s="71" t="s">
        <v>309</v>
      </c>
      <c r="E85" s="71"/>
      <c r="F85" s="354" t="s">
        <v>8</v>
      </c>
      <c r="G85" s="111" t="s">
        <v>302</v>
      </c>
      <c r="H85" s="213">
        <v>53</v>
      </c>
      <c r="I85" s="126" t="s">
        <v>31</v>
      </c>
      <c r="J85" s="8"/>
      <c r="K85" s="94"/>
      <c r="L85" s="61"/>
      <c r="M85" s="61"/>
      <c r="N85" s="95"/>
      <c r="P85" s="124"/>
    </row>
    <row r="86" spans="1:16" s="8" customFormat="1">
      <c r="A86" s="146">
        <v>84</v>
      </c>
      <c r="B86" s="78">
        <v>90</v>
      </c>
      <c r="C86" s="68" t="s">
        <v>307</v>
      </c>
      <c r="D86" s="68" t="s">
        <v>306</v>
      </c>
      <c r="E86" s="68"/>
      <c r="F86" s="30" t="s">
        <v>8</v>
      </c>
      <c r="G86" s="354" t="s">
        <v>302</v>
      </c>
      <c r="H86" s="21">
        <v>53.17</v>
      </c>
      <c r="I86" s="126" t="s">
        <v>31</v>
      </c>
      <c r="K86" s="94"/>
      <c r="L86" s="61"/>
      <c r="M86" s="61"/>
      <c r="N86" s="95"/>
      <c r="O86"/>
      <c r="P86" s="124"/>
    </row>
    <row r="87" spans="1:16" s="8" customFormat="1">
      <c r="A87" s="146">
        <v>85</v>
      </c>
      <c r="B87" s="78">
        <v>86</v>
      </c>
      <c r="C87" s="109" t="s">
        <v>290</v>
      </c>
      <c r="D87" s="109" t="s">
        <v>151</v>
      </c>
      <c r="E87" s="71"/>
      <c r="F87" s="110" t="s">
        <v>8</v>
      </c>
      <c r="G87" s="111" t="s">
        <v>147</v>
      </c>
      <c r="H87" s="21">
        <v>53.2</v>
      </c>
      <c r="I87" s="114" t="s">
        <v>91</v>
      </c>
      <c r="J87"/>
      <c r="K87" s="94"/>
      <c r="L87" s="61"/>
      <c r="M87" s="61"/>
      <c r="N87" s="95"/>
      <c r="O87"/>
      <c r="P87" s="124"/>
    </row>
    <row r="88" spans="1:16" s="8" customFormat="1">
      <c r="A88" s="146">
        <v>86</v>
      </c>
      <c r="B88" s="78">
        <v>79</v>
      </c>
      <c r="C88" s="109" t="s">
        <v>293</v>
      </c>
      <c r="D88" s="109" t="s">
        <v>294</v>
      </c>
      <c r="E88" s="71"/>
      <c r="F88" s="110" t="s">
        <v>8</v>
      </c>
      <c r="G88" s="111" t="s">
        <v>147</v>
      </c>
      <c r="H88" s="21">
        <v>54.25</v>
      </c>
      <c r="I88" s="114" t="s">
        <v>91</v>
      </c>
      <c r="J88"/>
      <c r="K88" s="94"/>
      <c r="L88" s="61"/>
      <c r="M88" s="61"/>
      <c r="N88" s="95"/>
      <c r="O88"/>
      <c r="P88" s="124"/>
    </row>
    <row r="89" spans="1:16">
      <c r="A89" s="146">
        <v>87</v>
      </c>
      <c r="B89" s="78">
        <v>83</v>
      </c>
      <c r="C89" s="109" t="s">
        <v>285</v>
      </c>
      <c r="D89" s="109" t="s">
        <v>32</v>
      </c>
      <c r="E89" s="67"/>
      <c r="F89" s="110" t="s">
        <v>8</v>
      </c>
      <c r="G89" s="111" t="s">
        <v>147</v>
      </c>
      <c r="H89" s="253">
        <v>54.4</v>
      </c>
      <c r="I89" s="114" t="s">
        <v>31</v>
      </c>
      <c r="K89" s="94"/>
      <c r="L89" s="61"/>
      <c r="M89" s="61"/>
      <c r="N89" s="95"/>
      <c r="P89" s="124"/>
    </row>
    <row r="90" spans="1:16">
      <c r="A90" s="146">
        <v>88</v>
      </c>
      <c r="B90" s="78">
        <v>95</v>
      </c>
      <c r="C90" s="68" t="s">
        <v>108</v>
      </c>
      <c r="D90" s="68" t="s">
        <v>164</v>
      </c>
      <c r="E90" s="68"/>
      <c r="F90" s="30" t="s">
        <v>8</v>
      </c>
      <c r="G90" s="280" t="s">
        <v>316</v>
      </c>
      <c r="H90" s="21">
        <v>56</v>
      </c>
      <c r="I90" s="126" t="s">
        <v>91</v>
      </c>
      <c r="K90" s="94"/>
      <c r="L90" s="61"/>
      <c r="M90" s="61"/>
      <c r="N90" s="95"/>
      <c r="P90" s="124"/>
    </row>
    <row r="91" spans="1:16">
      <c r="A91" s="146">
        <v>89</v>
      </c>
      <c r="B91" s="78">
        <v>96</v>
      </c>
      <c r="C91" s="71" t="s">
        <v>133</v>
      </c>
      <c r="D91" s="71" t="s">
        <v>317</v>
      </c>
      <c r="E91" s="71"/>
      <c r="F91" s="30" t="s">
        <v>8</v>
      </c>
      <c r="G91" s="354" t="s">
        <v>316</v>
      </c>
      <c r="H91" s="21">
        <v>57.55</v>
      </c>
      <c r="I91" s="126" t="s">
        <v>91</v>
      </c>
      <c r="J91" s="8"/>
      <c r="K91" s="94"/>
      <c r="L91" s="61"/>
      <c r="M91" s="61"/>
      <c r="N91" s="95"/>
      <c r="P91" s="124"/>
    </row>
    <row r="92" spans="1:16" s="8" customFormat="1">
      <c r="A92" s="146">
        <v>90</v>
      </c>
      <c r="B92" s="360">
        <v>119</v>
      </c>
      <c r="C92" s="71" t="s">
        <v>271</v>
      </c>
      <c r="D92" s="71" t="s">
        <v>370</v>
      </c>
      <c r="E92" s="71"/>
      <c r="F92" s="354" t="s">
        <v>8</v>
      </c>
      <c r="G92" s="280" t="s">
        <v>316</v>
      </c>
      <c r="H92" s="21">
        <v>58.29</v>
      </c>
      <c r="I92" s="99" t="s">
        <v>31</v>
      </c>
      <c r="K92" s="94"/>
      <c r="L92" s="61"/>
      <c r="M92" s="61"/>
      <c r="N92" s="95"/>
      <c r="O92"/>
      <c r="P92" s="124"/>
    </row>
    <row r="93" spans="1:16" s="8" customFormat="1">
      <c r="A93" s="146">
        <v>91</v>
      </c>
      <c r="B93" s="78">
        <v>93</v>
      </c>
      <c r="C93" s="71" t="s">
        <v>312</v>
      </c>
      <c r="D93" s="71" t="s">
        <v>313</v>
      </c>
      <c r="E93" s="71"/>
      <c r="F93" s="354" t="s">
        <v>8</v>
      </c>
      <c r="G93" s="354" t="s">
        <v>302</v>
      </c>
      <c r="H93" s="213">
        <v>59.32</v>
      </c>
      <c r="I93" s="99" t="s">
        <v>91</v>
      </c>
      <c r="J93"/>
      <c r="K93" s="94"/>
      <c r="L93" s="61"/>
      <c r="M93" s="61"/>
      <c r="N93" s="95"/>
      <c r="O93"/>
      <c r="P93" s="124"/>
    </row>
    <row r="94" spans="1:16" s="8" customFormat="1">
      <c r="A94" s="146">
        <v>92</v>
      </c>
      <c r="B94" s="78">
        <v>92</v>
      </c>
      <c r="C94" s="68" t="s">
        <v>310</v>
      </c>
      <c r="D94" s="68" t="s">
        <v>311</v>
      </c>
      <c r="E94" s="68"/>
      <c r="F94" s="34" t="s">
        <v>8</v>
      </c>
      <c r="G94" s="280" t="s">
        <v>302</v>
      </c>
      <c r="H94" s="21">
        <v>59.48</v>
      </c>
      <c r="I94" s="126" t="s">
        <v>91</v>
      </c>
      <c r="J94"/>
      <c r="K94" s="94"/>
      <c r="L94" s="61"/>
      <c r="M94" s="61"/>
      <c r="N94" s="95"/>
      <c r="O94"/>
      <c r="P94" s="124"/>
    </row>
    <row r="95" spans="1:16">
      <c r="A95" s="146">
        <v>93</v>
      </c>
      <c r="B95" s="78">
        <v>112</v>
      </c>
      <c r="C95" s="71" t="s">
        <v>319</v>
      </c>
      <c r="D95" s="71" t="s">
        <v>356</v>
      </c>
      <c r="E95" s="71"/>
      <c r="F95" s="30" t="s">
        <v>8</v>
      </c>
      <c r="G95" s="354" t="s">
        <v>355</v>
      </c>
      <c r="H95" s="21">
        <v>59.51</v>
      </c>
      <c r="I95" s="126" t="s">
        <v>91</v>
      </c>
      <c r="K95" s="94"/>
      <c r="L95" s="61"/>
      <c r="M95" s="61"/>
      <c r="N95" s="95"/>
      <c r="P95" s="124"/>
    </row>
    <row r="96" spans="1:16">
      <c r="A96" s="361" t="s">
        <v>372</v>
      </c>
      <c r="B96" s="358">
        <v>36</v>
      </c>
      <c r="C96" s="109" t="s">
        <v>52</v>
      </c>
      <c r="D96" s="109" t="s">
        <v>232</v>
      </c>
      <c r="E96" s="71"/>
      <c r="F96" s="110" t="s">
        <v>11</v>
      </c>
      <c r="G96" s="111"/>
      <c r="H96" s="213"/>
      <c r="I96" s="114" t="s">
        <v>91</v>
      </c>
      <c r="K96" s="94"/>
      <c r="L96" s="61"/>
      <c r="M96" s="61"/>
      <c r="N96" s="95"/>
      <c r="P96" s="124"/>
    </row>
    <row r="97" spans="1:16">
      <c r="A97" s="361" t="s">
        <v>372</v>
      </c>
      <c r="B97" s="358">
        <v>88</v>
      </c>
      <c r="C97" s="109" t="s">
        <v>295</v>
      </c>
      <c r="D97" s="109" t="s">
        <v>126</v>
      </c>
      <c r="E97" s="71"/>
      <c r="F97" s="110" t="s">
        <v>8</v>
      </c>
      <c r="G97" s="111" t="s">
        <v>147</v>
      </c>
      <c r="H97" s="213"/>
      <c r="I97" s="114" t="s">
        <v>91</v>
      </c>
      <c r="J97" s="8"/>
      <c r="K97" s="94"/>
      <c r="L97" s="61"/>
      <c r="M97" s="61"/>
      <c r="N97" s="95"/>
      <c r="P97" s="124"/>
    </row>
    <row r="98" spans="1:16" s="8" customFormat="1">
      <c r="A98" s="361" t="s">
        <v>371</v>
      </c>
      <c r="B98" s="358">
        <v>21</v>
      </c>
      <c r="C98" s="109" t="s">
        <v>219</v>
      </c>
      <c r="D98" s="109" t="s">
        <v>220</v>
      </c>
      <c r="E98" s="71"/>
      <c r="F98" s="110" t="s">
        <v>11</v>
      </c>
      <c r="G98" s="280"/>
      <c r="H98" s="21"/>
      <c r="I98" s="114" t="s">
        <v>91</v>
      </c>
      <c r="K98" s="94"/>
      <c r="L98" s="61"/>
      <c r="M98" s="61"/>
      <c r="N98" s="95"/>
      <c r="O98"/>
      <c r="P98" s="124"/>
    </row>
    <row r="99" spans="1:16" s="8" customFormat="1">
      <c r="A99" s="361" t="s">
        <v>371</v>
      </c>
      <c r="B99" s="358">
        <v>27</v>
      </c>
      <c r="C99" s="141" t="s">
        <v>226</v>
      </c>
      <c r="D99" s="141" t="s">
        <v>227</v>
      </c>
      <c r="E99" s="70"/>
      <c r="F99" s="110" t="s">
        <v>11</v>
      </c>
      <c r="G99" s="30"/>
      <c r="H99" s="21"/>
      <c r="I99" s="114" t="s">
        <v>91</v>
      </c>
      <c r="J99"/>
      <c r="K99" s="94"/>
      <c r="L99" s="61"/>
      <c r="M99" s="61"/>
      <c r="N99" s="95"/>
      <c r="O99"/>
      <c r="P99" s="124"/>
    </row>
    <row r="100" spans="1:16" s="8" customFormat="1">
      <c r="A100" s="361" t="s">
        <v>371</v>
      </c>
      <c r="B100" s="358">
        <v>29</v>
      </c>
      <c r="C100" s="109" t="s">
        <v>105</v>
      </c>
      <c r="D100" s="109" t="s">
        <v>229</v>
      </c>
      <c r="E100" s="71"/>
      <c r="F100" s="110" t="s">
        <v>11</v>
      </c>
      <c r="G100" s="111"/>
      <c r="H100" s="213"/>
      <c r="I100" s="114" t="s">
        <v>31</v>
      </c>
      <c r="J100"/>
      <c r="K100" s="94"/>
      <c r="L100" s="61"/>
      <c r="M100" s="61"/>
      <c r="N100" s="95"/>
      <c r="O100"/>
      <c r="P100" s="124"/>
    </row>
    <row r="101" spans="1:16">
      <c r="A101" s="361" t="s">
        <v>371</v>
      </c>
      <c r="B101" s="358">
        <v>31</v>
      </c>
      <c r="C101" s="109" t="s">
        <v>115</v>
      </c>
      <c r="D101" s="109" t="s">
        <v>126</v>
      </c>
      <c r="E101" s="109" t="s">
        <v>255</v>
      </c>
      <c r="F101" s="110" t="s">
        <v>11</v>
      </c>
      <c r="G101" s="111"/>
      <c r="H101" s="213"/>
      <c r="I101" s="114" t="s">
        <v>31</v>
      </c>
      <c r="K101" s="94"/>
      <c r="L101" s="61"/>
      <c r="M101" s="61"/>
      <c r="N101" s="95"/>
      <c r="P101" s="124"/>
    </row>
    <row r="102" spans="1:16">
      <c r="A102" s="361" t="s">
        <v>371</v>
      </c>
      <c r="B102" s="358">
        <v>34</v>
      </c>
      <c r="C102" s="109" t="s">
        <v>116</v>
      </c>
      <c r="D102" s="109" t="s">
        <v>139</v>
      </c>
      <c r="E102" s="71"/>
      <c r="F102" s="110" t="s">
        <v>11</v>
      </c>
      <c r="G102" s="354"/>
      <c r="H102" s="213"/>
      <c r="I102" s="114" t="s">
        <v>31</v>
      </c>
      <c r="J102" s="8"/>
      <c r="K102" s="94"/>
      <c r="L102" s="61"/>
      <c r="M102" s="61"/>
      <c r="N102" s="95"/>
      <c r="P102" s="124"/>
    </row>
    <row r="103" spans="1:16" s="8" customFormat="1">
      <c r="A103" s="361" t="s">
        <v>371</v>
      </c>
      <c r="B103" s="358">
        <v>35</v>
      </c>
      <c r="C103" s="109" t="s">
        <v>137</v>
      </c>
      <c r="D103" s="109" t="s">
        <v>138</v>
      </c>
      <c r="E103" s="68"/>
      <c r="F103" s="110" t="s">
        <v>11</v>
      </c>
      <c r="G103" s="111"/>
      <c r="H103" s="21"/>
      <c r="I103" s="114" t="s">
        <v>91</v>
      </c>
      <c r="K103" s="94"/>
      <c r="L103" s="61"/>
      <c r="M103" s="61"/>
      <c r="N103" s="95"/>
      <c r="O103"/>
      <c r="P103" s="124"/>
    </row>
    <row r="104" spans="1:16" s="8" customFormat="1">
      <c r="A104" s="361" t="s">
        <v>373</v>
      </c>
      <c r="B104" s="358">
        <v>76</v>
      </c>
      <c r="C104" s="109" t="s">
        <v>216</v>
      </c>
      <c r="D104" s="109" t="s">
        <v>288</v>
      </c>
      <c r="E104" s="71"/>
      <c r="F104" s="110" t="s">
        <v>8</v>
      </c>
      <c r="G104" s="111" t="s">
        <v>169</v>
      </c>
      <c r="H104" s="213"/>
      <c r="I104" s="114" t="s">
        <v>31</v>
      </c>
      <c r="J104"/>
      <c r="K104" s="94"/>
      <c r="L104" s="61"/>
      <c r="M104" s="61"/>
      <c r="N104" s="95"/>
      <c r="O104"/>
      <c r="P104" s="124"/>
    </row>
    <row r="105" spans="1:16" s="8" customFormat="1">
      <c r="A105" s="361" t="s">
        <v>372</v>
      </c>
      <c r="B105" s="358">
        <v>7</v>
      </c>
      <c r="C105" s="69" t="s">
        <v>198</v>
      </c>
      <c r="D105" s="69" t="s">
        <v>199</v>
      </c>
      <c r="E105" s="69"/>
      <c r="F105" s="111" t="s">
        <v>12</v>
      </c>
      <c r="G105" s="30"/>
      <c r="H105" s="21"/>
      <c r="I105" s="114" t="s">
        <v>91</v>
      </c>
      <c r="J105"/>
      <c r="K105" s="94"/>
      <c r="L105" s="61"/>
      <c r="M105" s="61"/>
      <c r="N105" s="95"/>
      <c r="O105"/>
      <c r="P105" s="124"/>
    </row>
    <row r="106" spans="1:16">
      <c r="A106" s="361" t="s">
        <v>372</v>
      </c>
      <c r="B106" s="358">
        <v>17</v>
      </c>
      <c r="C106" s="109" t="s">
        <v>205</v>
      </c>
      <c r="D106" s="109" t="s">
        <v>206</v>
      </c>
      <c r="E106" s="67"/>
      <c r="F106" s="111" t="s">
        <v>12</v>
      </c>
      <c r="G106" s="280"/>
      <c r="H106" s="213"/>
      <c r="I106" s="114" t="s">
        <v>91</v>
      </c>
      <c r="K106" s="94"/>
      <c r="L106" s="61"/>
      <c r="M106" s="61"/>
      <c r="N106" s="95"/>
      <c r="P106" s="124"/>
    </row>
    <row r="107" spans="1:16">
      <c r="A107" s="361" t="s">
        <v>372</v>
      </c>
      <c r="B107" s="358">
        <v>19</v>
      </c>
      <c r="C107" s="109" t="s">
        <v>103</v>
      </c>
      <c r="D107" s="109" t="s">
        <v>131</v>
      </c>
      <c r="E107" s="141" t="s">
        <v>250</v>
      </c>
      <c r="F107" s="110" t="s">
        <v>11</v>
      </c>
      <c r="G107" s="354"/>
      <c r="H107" s="21"/>
      <c r="I107" s="114" t="s">
        <v>31</v>
      </c>
      <c r="J107" s="8"/>
      <c r="K107" s="94"/>
      <c r="L107" s="61"/>
      <c r="M107" s="61"/>
      <c r="N107" s="95"/>
      <c r="P107" s="124"/>
    </row>
    <row r="108" spans="1:16" s="8" customFormat="1">
      <c r="A108" s="361" t="s">
        <v>372</v>
      </c>
      <c r="B108" s="358">
        <v>25</v>
      </c>
      <c r="C108" s="141" t="s">
        <v>135</v>
      </c>
      <c r="D108" s="141" t="s">
        <v>223</v>
      </c>
      <c r="E108" s="70"/>
      <c r="F108" s="110" t="s">
        <v>11</v>
      </c>
      <c r="G108" s="32"/>
      <c r="H108" s="21"/>
      <c r="I108" s="114" t="s">
        <v>91</v>
      </c>
      <c r="K108" s="94"/>
      <c r="L108" s="61"/>
      <c r="M108" s="61"/>
      <c r="N108" s="95"/>
      <c r="O108"/>
      <c r="P108" s="124"/>
    </row>
    <row r="109" spans="1:16" s="8" customFormat="1">
      <c r="A109" s="361" t="s">
        <v>372</v>
      </c>
      <c r="B109" s="358">
        <v>39</v>
      </c>
      <c r="C109" s="69" t="s">
        <v>122</v>
      </c>
      <c r="D109" s="69" t="s">
        <v>121</v>
      </c>
      <c r="E109" s="69"/>
      <c r="F109" s="111" t="s">
        <v>10</v>
      </c>
      <c r="G109" s="354"/>
      <c r="H109" s="21"/>
      <c r="I109" s="114" t="s">
        <v>91</v>
      </c>
      <c r="J109"/>
      <c r="K109" s="94"/>
      <c r="L109" s="61"/>
      <c r="M109" s="61"/>
      <c r="N109" s="95"/>
      <c r="O109"/>
      <c r="P109" s="124"/>
    </row>
    <row r="110" spans="1:16" s="8" customFormat="1">
      <c r="A110" s="361" t="s">
        <v>372</v>
      </c>
      <c r="B110" s="358">
        <v>48</v>
      </c>
      <c r="C110" s="109" t="s">
        <v>124</v>
      </c>
      <c r="D110" s="109" t="s">
        <v>125</v>
      </c>
      <c r="E110" s="72"/>
      <c r="F110" s="110" t="s">
        <v>10</v>
      </c>
      <c r="G110" s="354"/>
      <c r="H110" s="213"/>
      <c r="I110" s="114" t="s">
        <v>31</v>
      </c>
      <c r="J110"/>
      <c r="K110" s="94"/>
      <c r="L110" s="61"/>
      <c r="M110" s="61"/>
      <c r="N110" s="95"/>
      <c r="O110"/>
      <c r="P110" s="124"/>
    </row>
    <row r="111" spans="1:16">
      <c r="A111" s="361" t="s">
        <v>372</v>
      </c>
      <c r="B111" s="358">
        <v>54</v>
      </c>
      <c r="C111" s="109" t="s">
        <v>258</v>
      </c>
      <c r="D111" s="109" t="s">
        <v>259</v>
      </c>
      <c r="E111" s="67"/>
      <c r="F111" s="110" t="s">
        <v>45</v>
      </c>
      <c r="G111" s="354"/>
      <c r="H111" s="21"/>
      <c r="I111" s="114" t="s">
        <v>91</v>
      </c>
      <c r="K111" s="94"/>
      <c r="L111" s="61"/>
      <c r="M111" s="61"/>
      <c r="N111" s="95"/>
      <c r="P111" s="124"/>
    </row>
    <row r="112" spans="1:16">
      <c r="A112" s="361" t="s">
        <v>372</v>
      </c>
      <c r="B112" s="358">
        <v>56</v>
      </c>
      <c r="C112" s="109" t="s">
        <v>97</v>
      </c>
      <c r="D112" s="109" t="s">
        <v>98</v>
      </c>
      <c r="E112" s="71"/>
      <c r="F112" s="110" t="s">
        <v>45</v>
      </c>
      <c r="G112" s="354"/>
      <c r="H112" s="21"/>
      <c r="I112" s="114" t="s">
        <v>91</v>
      </c>
      <c r="J112" s="8"/>
      <c r="K112" s="94"/>
      <c r="L112" s="61"/>
      <c r="M112" s="61"/>
      <c r="N112" s="95"/>
      <c r="P112" s="124"/>
    </row>
    <row r="113" spans="1:16" s="8" customFormat="1">
      <c r="A113" s="361" t="s">
        <v>372</v>
      </c>
      <c r="B113" s="358">
        <v>58</v>
      </c>
      <c r="C113" s="109" t="s">
        <v>92</v>
      </c>
      <c r="D113" s="109" t="s">
        <v>93</v>
      </c>
      <c r="E113" s="71"/>
      <c r="F113" s="110" t="s">
        <v>45</v>
      </c>
      <c r="G113" s="111" t="s">
        <v>66</v>
      </c>
      <c r="H113" s="213"/>
      <c r="I113" s="114" t="s">
        <v>91</v>
      </c>
      <c r="K113" s="94"/>
      <c r="L113" s="61"/>
      <c r="M113" s="61"/>
      <c r="N113" s="95"/>
      <c r="O113"/>
      <c r="P113" s="124"/>
    </row>
    <row r="114" spans="1:16" s="8" customFormat="1">
      <c r="A114" s="361" t="s">
        <v>372</v>
      </c>
      <c r="B114" s="358">
        <v>60</v>
      </c>
      <c r="C114" s="109" t="s">
        <v>105</v>
      </c>
      <c r="D114" s="109" t="s">
        <v>262</v>
      </c>
      <c r="E114" s="71"/>
      <c r="F114" s="110" t="s">
        <v>45</v>
      </c>
      <c r="G114" s="111" t="s">
        <v>106</v>
      </c>
      <c r="H114" s="21"/>
      <c r="I114" s="114" t="s">
        <v>91</v>
      </c>
      <c r="J114"/>
      <c r="K114" s="94"/>
      <c r="L114" s="61"/>
      <c r="M114" s="61"/>
      <c r="N114" s="95"/>
      <c r="O114"/>
      <c r="P114" s="124"/>
    </row>
    <row r="115" spans="1:16" s="8" customFormat="1">
      <c r="A115" s="361" t="s">
        <v>372</v>
      </c>
      <c r="B115" s="358">
        <v>61</v>
      </c>
      <c r="C115" s="109" t="s">
        <v>101</v>
      </c>
      <c r="D115" s="109" t="s">
        <v>102</v>
      </c>
      <c r="E115" s="72"/>
      <c r="F115" s="110" t="s">
        <v>45</v>
      </c>
      <c r="G115" s="111"/>
      <c r="H115" s="213"/>
      <c r="I115" s="114" t="s">
        <v>91</v>
      </c>
      <c r="J115"/>
      <c r="K115" s="94"/>
      <c r="L115" s="61"/>
      <c r="M115" s="61"/>
      <c r="N115" s="95"/>
      <c r="O115"/>
      <c r="P115" s="124"/>
    </row>
    <row r="116" spans="1:16">
      <c r="A116" s="361" t="s">
        <v>372</v>
      </c>
      <c r="B116" s="358">
        <v>62</v>
      </c>
      <c r="C116" s="109" t="s">
        <v>137</v>
      </c>
      <c r="D116" s="109" t="s">
        <v>263</v>
      </c>
      <c r="E116" s="71"/>
      <c r="F116" s="111" t="s">
        <v>45</v>
      </c>
      <c r="G116" s="30"/>
      <c r="H116" s="21"/>
      <c r="I116" s="114" t="s">
        <v>91</v>
      </c>
      <c r="J116" s="8"/>
      <c r="K116" s="94"/>
      <c r="L116" s="61"/>
      <c r="M116" s="61"/>
      <c r="N116" s="95"/>
      <c r="P116" s="124"/>
    </row>
    <row r="117" spans="1:16" s="8" customFormat="1">
      <c r="A117" s="361" t="s">
        <v>372</v>
      </c>
      <c r="B117" s="358">
        <v>64</v>
      </c>
      <c r="C117" s="109" t="s">
        <v>108</v>
      </c>
      <c r="D117" s="109" t="s">
        <v>109</v>
      </c>
      <c r="E117" s="71"/>
      <c r="F117" s="111" t="s">
        <v>45</v>
      </c>
      <c r="G117" s="32"/>
      <c r="H117" s="21"/>
      <c r="I117" s="114" t="s">
        <v>31</v>
      </c>
      <c r="K117" s="94"/>
      <c r="L117" s="61"/>
      <c r="M117" s="61"/>
      <c r="N117" s="95"/>
      <c r="O117"/>
      <c r="P117" s="124"/>
    </row>
    <row r="118" spans="1:16" s="8" customFormat="1">
      <c r="A118" s="361" t="s">
        <v>372</v>
      </c>
      <c r="B118" s="358">
        <v>84</v>
      </c>
      <c r="C118" s="109" t="s">
        <v>290</v>
      </c>
      <c r="D118" s="109" t="s">
        <v>164</v>
      </c>
      <c r="E118" s="67"/>
      <c r="F118" s="110" t="s">
        <v>8</v>
      </c>
      <c r="G118" s="111" t="s">
        <v>147</v>
      </c>
      <c r="H118" s="253"/>
      <c r="I118" s="114" t="s">
        <v>91</v>
      </c>
      <c r="J118"/>
      <c r="K118" s="94"/>
      <c r="L118" s="61"/>
      <c r="M118" s="61"/>
      <c r="N118" s="95"/>
      <c r="O118"/>
      <c r="P118" s="124"/>
    </row>
    <row r="119" spans="1:16" s="8" customFormat="1">
      <c r="A119" s="361" t="s">
        <v>372</v>
      </c>
      <c r="B119" s="358">
        <v>85</v>
      </c>
      <c r="C119" s="109" t="s">
        <v>298</v>
      </c>
      <c r="D119" s="109" t="s">
        <v>299</v>
      </c>
      <c r="E119" s="71"/>
      <c r="F119" s="110" t="s">
        <v>8</v>
      </c>
      <c r="G119" s="111" t="s">
        <v>147</v>
      </c>
      <c r="H119" s="21"/>
      <c r="I119" s="114" t="s">
        <v>31</v>
      </c>
      <c r="J119"/>
      <c r="K119" s="94"/>
      <c r="L119" s="61"/>
      <c r="M119" s="61"/>
      <c r="N119" s="95"/>
      <c r="O119"/>
      <c r="P119" s="124"/>
    </row>
    <row r="120" spans="1:16">
      <c r="A120" s="361" t="s">
        <v>372</v>
      </c>
      <c r="B120" s="358">
        <v>87</v>
      </c>
      <c r="C120" s="109" t="s">
        <v>300</v>
      </c>
      <c r="D120" s="109" t="s">
        <v>149</v>
      </c>
      <c r="E120" s="71"/>
      <c r="F120" s="110" t="s">
        <v>8</v>
      </c>
      <c r="G120" s="111" t="s">
        <v>147</v>
      </c>
      <c r="H120" s="21"/>
      <c r="I120" s="114" t="s">
        <v>91</v>
      </c>
      <c r="J120" s="8"/>
      <c r="K120" s="94"/>
      <c r="L120" s="61"/>
      <c r="M120" s="61"/>
      <c r="N120" s="95"/>
      <c r="P120" s="124"/>
    </row>
    <row r="121" spans="1:16" s="8" customFormat="1" ht="13.5" thickBot="1">
      <c r="A121" s="361" t="s">
        <v>372</v>
      </c>
      <c r="B121" s="358">
        <v>100</v>
      </c>
      <c r="C121" s="71" t="s">
        <v>329</v>
      </c>
      <c r="D121" s="71" t="s">
        <v>167</v>
      </c>
      <c r="E121" s="71"/>
      <c r="F121" s="30" t="s">
        <v>12</v>
      </c>
      <c r="G121" s="354"/>
      <c r="H121" s="21"/>
      <c r="I121" s="126" t="s">
        <v>91</v>
      </c>
      <c r="K121" s="94"/>
      <c r="L121" s="61"/>
      <c r="M121" s="61"/>
      <c r="N121" s="95"/>
      <c r="O121"/>
      <c r="P121" s="124"/>
    </row>
    <row r="122" spans="1:16" s="8" customFormat="1" hidden="1">
      <c r="A122" s="146"/>
      <c r="B122" s="78"/>
      <c r="C122" s="71"/>
      <c r="D122" s="71"/>
      <c r="E122" s="71"/>
      <c r="F122" s="30"/>
      <c r="G122" s="354"/>
      <c r="H122" s="21"/>
      <c r="I122" s="126"/>
      <c r="J122"/>
      <c r="K122" s="94"/>
      <c r="L122" s="61"/>
      <c r="M122" s="61"/>
      <c r="N122" s="95"/>
      <c r="O122"/>
      <c r="P122" s="124"/>
    </row>
    <row r="123" spans="1:16" s="8" customFormat="1" hidden="1">
      <c r="A123" s="146"/>
      <c r="B123" s="78"/>
      <c r="C123" s="68"/>
      <c r="D123" s="68"/>
      <c r="E123" s="68"/>
      <c r="F123" s="30"/>
      <c r="G123" s="354"/>
      <c r="H123" s="21"/>
      <c r="I123" s="126"/>
      <c r="J123"/>
      <c r="K123" s="94"/>
      <c r="L123" s="61"/>
      <c r="M123" s="61"/>
      <c r="N123" s="95"/>
      <c r="O123"/>
      <c r="P123" s="124"/>
    </row>
    <row r="124" spans="1:16" hidden="1">
      <c r="A124" s="146"/>
      <c r="B124" s="78"/>
      <c r="C124" s="71"/>
      <c r="D124" s="71"/>
      <c r="E124" s="71"/>
      <c r="F124" s="30"/>
      <c r="G124" s="352"/>
      <c r="H124" s="21"/>
      <c r="I124" s="126"/>
      <c r="J124" s="8"/>
      <c r="K124" s="94"/>
      <c r="L124" s="61"/>
      <c r="M124" s="61"/>
      <c r="N124" s="95"/>
      <c r="P124" s="124"/>
    </row>
    <row r="125" spans="1:16" s="8" customFormat="1" hidden="1">
      <c r="A125" s="146"/>
      <c r="B125" s="78"/>
      <c r="C125" s="71"/>
      <c r="D125" s="71"/>
      <c r="E125" s="71"/>
      <c r="F125" s="352"/>
      <c r="G125" s="280"/>
      <c r="H125" s="21"/>
      <c r="I125" s="99"/>
      <c r="K125" s="94"/>
      <c r="L125" s="61"/>
      <c r="M125" s="61"/>
      <c r="N125" s="95"/>
      <c r="O125"/>
      <c r="P125" s="124"/>
    </row>
    <row r="126" spans="1:16" s="8" customFormat="1" hidden="1">
      <c r="A126" s="146"/>
      <c r="B126" s="78"/>
      <c r="C126" s="71"/>
      <c r="D126" s="71"/>
      <c r="E126" s="71"/>
      <c r="F126" s="30"/>
      <c r="G126" s="352"/>
      <c r="H126" s="21"/>
      <c r="I126" s="126"/>
      <c r="J126"/>
      <c r="K126" s="94"/>
      <c r="L126" s="61"/>
      <c r="M126" s="61"/>
      <c r="N126" s="95"/>
      <c r="O126"/>
      <c r="P126" s="124"/>
    </row>
    <row r="127" spans="1:16" s="8" customFormat="1" hidden="1">
      <c r="A127" s="146"/>
      <c r="B127" s="78"/>
      <c r="C127" s="68"/>
      <c r="D127" s="68"/>
      <c r="E127" s="68"/>
      <c r="F127" s="30"/>
      <c r="G127" s="352"/>
      <c r="H127" s="21"/>
      <c r="I127" s="126"/>
      <c r="J127"/>
      <c r="K127" s="94"/>
      <c r="L127" s="61"/>
      <c r="M127" s="61"/>
      <c r="N127" s="95"/>
      <c r="O127"/>
      <c r="P127" s="124"/>
    </row>
    <row r="128" spans="1:16" ht="13.5" hidden="1" thickBot="1">
      <c r="D128" s="275"/>
      <c r="E128" s="275"/>
    </row>
    <row r="129" spans="2:14" hidden="1">
      <c r="B129" s="269">
        <v>1</v>
      </c>
      <c r="C129" s="132" t="s">
        <v>8</v>
      </c>
      <c r="D129" s="270">
        <f>L136</f>
        <v>38</v>
      </c>
      <c r="J129" s="90"/>
      <c r="K129" s="91" t="s">
        <v>40</v>
      </c>
      <c r="L129" s="91" t="s">
        <v>8</v>
      </c>
      <c r="M129" s="91" t="s">
        <v>41</v>
      </c>
      <c r="N129" s="93" t="s">
        <v>12</v>
      </c>
    </row>
    <row r="130" spans="2:14" hidden="1">
      <c r="B130" s="271">
        <v>2</v>
      </c>
      <c r="C130" s="71" t="s">
        <v>10</v>
      </c>
      <c r="D130" s="272">
        <f>K136</f>
        <v>72</v>
      </c>
      <c r="H130" s="18"/>
      <c r="J130" s="94">
        <v>1</v>
      </c>
      <c r="K130" s="61">
        <f>SMALL(K3:K127,1)</f>
        <v>1</v>
      </c>
      <c r="L130" s="61">
        <f>SMALL(L3:L127,1)</f>
        <v>2</v>
      </c>
      <c r="M130" s="61">
        <f>SMALL(M3:M127,1)</f>
        <v>11</v>
      </c>
      <c r="N130" s="95">
        <f>SMALL(N3:N127,1)</f>
        <v>5</v>
      </c>
    </row>
    <row r="131" spans="2:14" hidden="1">
      <c r="B131" s="242">
        <v>3</v>
      </c>
      <c r="C131" s="71" t="s">
        <v>11</v>
      </c>
      <c r="D131" s="272">
        <f>M136</f>
        <v>122</v>
      </c>
      <c r="H131" s="18"/>
      <c r="J131" s="94">
        <v>2</v>
      </c>
      <c r="K131" s="61">
        <f>SMALL(K3:K127,2)</f>
        <v>3</v>
      </c>
      <c r="L131" s="61">
        <f>SMALL(L3:L127,2)</f>
        <v>4</v>
      </c>
      <c r="M131" s="61">
        <f>SMALL(M3:M127,2)</f>
        <v>14</v>
      </c>
      <c r="N131" s="95">
        <f>SMALL(N3:N127,2)</f>
        <v>16</v>
      </c>
    </row>
    <row r="132" spans="2:14" ht="13.5" hidden="1" thickBot="1">
      <c r="B132" s="273">
        <v>4</v>
      </c>
      <c r="C132" s="75" t="s">
        <v>12</v>
      </c>
      <c r="D132" s="274">
        <f>N136</f>
        <v>141</v>
      </c>
      <c r="H132" s="18"/>
      <c r="J132" s="94">
        <v>3</v>
      </c>
      <c r="K132" s="61">
        <f>SMALL(K3:K127,3)</f>
        <v>8</v>
      </c>
      <c r="L132" s="61">
        <f>SMALL(L3:L127,3)</f>
        <v>6</v>
      </c>
      <c r="M132" s="61">
        <f>SMALL(M3:M127,3)</f>
        <v>19</v>
      </c>
      <c r="N132" s="95">
        <f>SMALL(N3:N127,3)</f>
        <v>24</v>
      </c>
    </row>
    <row r="133" spans="2:14" hidden="1">
      <c r="H133" s="18"/>
      <c r="J133" s="94">
        <v>4</v>
      </c>
      <c r="K133" s="61">
        <f>SMALL(K3:K127,4)</f>
        <v>13</v>
      </c>
      <c r="L133" s="61">
        <f>SMALL(L3:L127,4)</f>
        <v>7</v>
      </c>
      <c r="M133" s="61">
        <f>SMALL(M3:M127,4)</f>
        <v>21</v>
      </c>
      <c r="N133" s="95">
        <f>SMALL(N3:N127,4)</f>
        <v>27</v>
      </c>
    </row>
    <row r="134" spans="2:14" hidden="1">
      <c r="H134" s="18"/>
      <c r="J134" s="94">
        <v>5</v>
      </c>
      <c r="K134" s="61">
        <f>SMALL(K3:K127,5)</f>
        <v>22</v>
      </c>
      <c r="L134" s="61">
        <f>SMALL(L3:L127,5)</f>
        <v>9</v>
      </c>
      <c r="M134" s="61">
        <f>SMALL(M3:M127,5)</f>
        <v>28</v>
      </c>
      <c r="N134" s="95">
        <f>SMALL(N3:N127,5)</f>
        <v>32</v>
      </c>
    </row>
    <row r="135" spans="2:14" ht="13.5" hidden="1" thickBot="1">
      <c r="J135" s="266">
        <v>6</v>
      </c>
      <c r="K135" s="267">
        <f>SMALL(K3:K127,6)</f>
        <v>25</v>
      </c>
      <c r="L135" s="267">
        <f>SMALL(L3:L127,6)</f>
        <v>10</v>
      </c>
      <c r="M135" s="267">
        <f>SMALL(M3:M127,6)</f>
        <v>29</v>
      </c>
      <c r="N135" s="268">
        <f>SMALL(N3:N127,6)</f>
        <v>37</v>
      </c>
    </row>
    <row r="136" spans="2:14" ht="13.5" thickBot="1">
      <c r="J136" s="263" t="s">
        <v>53</v>
      </c>
      <c r="K136" s="264">
        <f>SUM(K130:K135)</f>
        <v>72</v>
      </c>
      <c r="L136" s="264">
        <f>SUM(L130:L135)</f>
        <v>38</v>
      </c>
      <c r="M136" s="264">
        <f>SUM(M130:M135)</f>
        <v>122</v>
      </c>
      <c r="N136" s="265">
        <f>SUM(N130:N135)</f>
        <v>141</v>
      </c>
    </row>
  </sheetData>
  <autoFilter ref="A2:I127">
    <sortState ref="A3:I127">
      <sortCondition ref="A2:A127"/>
    </sortState>
  </autoFilter>
  <sortState ref="C129:D132">
    <sortCondition ref="D129:D132"/>
  </sortState>
  <mergeCells count="1">
    <mergeCell ref="A1:I1"/>
  </mergeCells>
  <phoneticPr fontId="0" type="noConversion"/>
  <pageMargins left="0.83" right="0.5" top="1" bottom="1" header="0.5" footer="0.5"/>
  <pageSetup paperSize="9" orientation="portrait"/>
  <headerFooter alignWithMargins="0"/>
  <rowBreaks count="1" manualBreakCount="1">
    <brk id="45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  <pageSetUpPr autoPageBreaks="0"/>
  </sheetPr>
  <dimension ref="A1:W99"/>
  <sheetViews>
    <sheetView topLeftCell="A16" zoomScale="125" workbookViewId="0">
      <selection activeCell="Z24" sqref="Z24"/>
    </sheetView>
  </sheetViews>
  <sheetFormatPr defaultColWidth="8.85546875" defaultRowHeight="12.75"/>
  <cols>
    <col min="1" max="1" width="12.28515625" style="13" customWidth="1"/>
    <col min="2" max="2" width="8.28515625" style="13" bestFit="1" customWidth="1"/>
    <col min="3" max="3" width="10.85546875" style="13" bestFit="1" customWidth="1"/>
    <col min="4" max="4" width="13.7109375" style="13" bestFit="1" customWidth="1"/>
    <col min="5" max="5" width="12.7109375" style="13" customWidth="1"/>
    <col min="6" max="6" width="0.140625" style="13" customWidth="1"/>
    <col min="7" max="7" width="5.42578125" style="18" bestFit="1" customWidth="1"/>
    <col min="8" max="8" width="4" hidden="1" customWidth="1"/>
    <col min="9" max="9" width="4.42578125" hidden="1" customWidth="1"/>
    <col min="10" max="10" width="4.7109375" hidden="1" customWidth="1"/>
    <col min="11" max="11" width="4" hidden="1" customWidth="1"/>
    <col min="12" max="12" width="4.42578125" hidden="1" customWidth="1"/>
    <col min="13" max="13" width="2.28515625" hidden="1" customWidth="1"/>
    <col min="14" max="14" width="5.42578125" hidden="1" customWidth="1"/>
    <col min="15" max="15" width="11.140625" hidden="1" customWidth="1"/>
    <col min="16" max="16" width="6.28515625" hidden="1" customWidth="1"/>
    <col min="17" max="19" width="8.85546875" hidden="1" customWidth="1"/>
    <col min="20" max="20" width="0" hidden="1" customWidth="1"/>
    <col min="21" max="22" width="8.85546875" hidden="1" customWidth="1"/>
    <col min="23" max="23" width="0" hidden="1" customWidth="1"/>
  </cols>
  <sheetData>
    <row r="1" spans="1:23" ht="18.75" thickBot="1">
      <c r="A1" s="387" t="s">
        <v>188</v>
      </c>
      <c r="B1" s="387"/>
      <c r="C1" s="387"/>
      <c r="D1" s="387"/>
      <c r="E1" s="387"/>
      <c r="F1" s="387"/>
      <c r="G1" s="387"/>
      <c r="I1" s="86"/>
      <c r="J1" s="86"/>
      <c r="K1" s="86"/>
      <c r="L1" s="60"/>
    </row>
    <row r="2" spans="1:23" ht="27" customHeight="1" thickBot="1">
      <c r="A2" s="164" t="s">
        <v>16</v>
      </c>
      <c r="B2" s="63" t="s">
        <v>15</v>
      </c>
      <c r="C2" s="63" t="s">
        <v>17</v>
      </c>
      <c r="D2" s="63" t="s">
        <v>0</v>
      </c>
      <c r="E2" s="63" t="s">
        <v>9</v>
      </c>
      <c r="F2" s="140" t="s">
        <v>44</v>
      </c>
      <c r="G2" s="288" t="s">
        <v>5</v>
      </c>
      <c r="I2" s="104" t="s">
        <v>40</v>
      </c>
      <c r="J2" s="105" t="s">
        <v>8</v>
      </c>
      <c r="K2" s="105" t="s">
        <v>41</v>
      </c>
      <c r="L2" s="89" t="s">
        <v>12</v>
      </c>
      <c r="N2" s="122" t="s">
        <v>47</v>
      </c>
      <c r="O2" s="121" t="s">
        <v>10</v>
      </c>
      <c r="P2" s="105" t="s">
        <v>8</v>
      </c>
      <c r="Q2" s="105" t="s">
        <v>11</v>
      </c>
      <c r="R2" s="89" t="s">
        <v>12</v>
      </c>
    </row>
    <row r="3" spans="1:23" ht="12.95" customHeight="1">
      <c r="A3" s="203">
        <v>1</v>
      </c>
      <c r="B3" s="78">
        <v>38</v>
      </c>
      <c r="C3" s="341" t="s">
        <v>108</v>
      </c>
      <c r="D3" s="341" t="s">
        <v>233</v>
      </c>
      <c r="E3" s="357" t="s">
        <v>10</v>
      </c>
      <c r="F3" s="330">
        <v>35.53</v>
      </c>
      <c r="G3" s="342" t="s">
        <v>31</v>
      </c>
      <c r="I3" s="90">
        <f t="shared" ref="I3:I35" si="0">IF($E3="Civil Service",A3,"")</f>
        <v>1</v>
      </c>
      <c r="J3" s="193" t="str">
        <f t="shared" ref="J3:J35" si="1">IF($E3="RAFAA",A3,"")</f>
        <v/>
      </c>
      <c r="K3" s="193" t="str">
        <f t="shared" ref="K3:K35" si="2">IF($E3="Police",$A3,"")</f>
        <v/>
      </c>
      <c r="L3" s="226" t="str">
        <f t="shared" ref="L3:L35" si="3">IF($E3="Fire",$A3,"")</f>
        <v/>
      </c>
      <c r="N3" s="123">
        <v>1</v>
      </c>
      <c r="O3" s="144">
        <f>SMALL(I$3:I$52,1)</f>
        <v>1</v>
      </c>
      <c r="P3" s="91">
        <f t="shared" ref="P3:R3" si="4">SMALL(J$3:J$52,1)</f>
        <v>2</v>
      </c>
      <c r="Q3" s="91">
        <f t="shared" si="4"/>
        <v>4</v>
      </c>
      <c r="R3" s="93">
        <f t="shared" si="4"/>
        <v>9</v>
      </c>
      <c r="T3">
        <v>1</v>
      </c>
    </row>
    <row r="4" spans="1:23">
      <c r="A4" s="155">
        <v>2</v>
      </c>
      <c r="B4" s="78">
        <v>70</v>
      </c>
      <c r="C4" s="109" t="s">
        <v>110</v>
      </c>
      <c r="D4" s="109" t="s">
        <v>266</v>
      </c>
      <c r="E4" s="110" t="s">
        <v>45</v>
      </c>
      <c r="F4" s="21">
        <v>38.22</v>
      </c>
      <c r="G4" s="114" t="s">
        <v>31</v>
      </c>
      <c r="I4" s="94" t="str">
        <f t="shared" si="0"/>
        <v/>
      </c>
      <c r="J4" s="151">
        <f t="shared" si="1"/>
        <v>2</v>
      </c>
      <c r="K4" s="151" t="str">
        <f t="shared" si="2"/>
        <v/>
      </c>
      <c r="L4" s="152" t="str">
        <f t="shared" si="3"/>
        <v/>
      </c>
      <c r="N4" s="124">
        <v>2</v>
      </c>
      <c r="O4" s="142">
        <f>SMALL(I$3:I$52,2)</f>
        <v>8</v>
      </c>
      <c r="P4" s="61">
        <f t="shared" ref="P4:R4" si="5">SMALL(J$3:J$52,2)</f>
        <v>3</v>
      </c>
      <c r="Q4" s="61">
        <f t="shared" si="5"/>
        <v>10</v>
      </c>
      <c r="R4" s="95">
        <f t="shared" si="5"/>
        <v>11</v>
      </c>
      <c r="U4">
        <v>2</v>
      </c>
    </row>
    <row r="5" spans="1:23">
      <c r="A5" s="146">
        <v>3</v>
      </c>
      <c r="B5" s="78">
        <v>68</v>
      </c>
      <c r="C5" s="109" t="s">
        <v>265</v>
      </c>
      <c r="D5" s="109" t="s">
        <v>114</v>
      </c>
      <c r="E5" s="110" t="s">
        <v>45</v>
      </c>
      <c r="F5" s="213">
        <v>38.270000000000003</v>
      </c>
      <c r="G5" s="114" t="s">
        <v>31</v>
      </c>
      <c r="I5" s="94" t="str">
        <f t="shared" si="0"/>
        <v/>
      </c>
      <c r="J5" s="151">
        <f t="shared" si="1"/>
        <v>3</v>
      </c>
      <c r="K5" s="151" t="str">
        <f t="shared" si="2"/>
        <v/>
      </c>
      <c r="L5" s="152" t="str">
        <f t="shared" si="3"/>
        <v/>
      </c>
      <c r="N5" s="124">
        <v>3</v>
      </c>
      <c r="O5" s="142">
        <f>SMALL(I$3:I$52,3)</f>
        <v>12</v>
      </c>
      <c r="P5" s="61">
        <f t="shared" ref="P5:R5" si="6">SMALL(J$3:J$52,3)</f>
        <v>5</v>
      </c>
      <c r="Q5" s="61">
        <f t="shared" si="6"/>
        <v>20</v>
      </c>
      <c r="R5" s="95">
        <f t="shared" si="6"/>
        <v>14</v>
      </c>
      <c r="U5">
        <v>3</v>
      </c>
    </row>
    <row r="6" spans="1:23" ht="13.5" thickBot="1">
      <c r="A6" s="155">
        <v>4</v>
      </c>
      <c r="B6" s="78">
        <v>24</v>
      </c>
      <c r="C6" s="109" t="s">
        <v>221</v>
      </c>
      <c r="D6" s="109" t="s">
        <v>222</v>
      </c>
      <c r="E6" s="110" t="s">
        <v>11</v>
      </c>
      <c r="F6" s="21">
        <v>38.51</v>
      </c>
      <c r="G6" s="114" t="s">
        <v>31</v>
      </c>
      <c r="I6" s="94" t="str">
        <f t="shared" si="0"/>
        <v/>
      </c>
      <c r="J6" s="151" t="str">
        <f t="shared" si="1"/>
        <v/>
      </c>
      <c r="K6" s="151">
        <f t="shared" si="2"/>
        <v>4</v>
      </c>
      <c r="L6" s="152" t="str">
        <f t="shared" si="3"/>
        <v/>
      </c>
      <c r="N6" s="124">
        <v>4</v>
      </c>
      <c r="O6" s="142">
        <f>SMALL(I$3:I$52,4)</f>
        <v>17</v>
      </c>
      <c r="P6" s="61">
        <f t="shared" ref="P6:R6" si="7">SMALL(J$3:J$52,4)</f>
        <v>6</v>
      </c>
      <c r="Q6" s="61">
        <f t="shared" si="7"/>
        <v>25</v>
      </c>
      <c r="R6" s="95">
        <f t="shared" si="7"/>
        <v>15</v>
      </c>
      <c r="V6">
        <v>4</v>
      </c>
    </row>
    <row r="7" spans="1:23" ht="13.5" thickBot="1">
      <c r="A7" s="146">
        <v>5</v>
      </c>
      <c r="B7" s="78">
        <v>120</v>
      </c>
      <c r="C7" s="109" t="s">
        <v>116</v>
      </c>
      <c r="D7" s="109" t="s">
        <v>117</v>
      </c>
      <c r="E7" s="110" t="s">
        <v>45</v>
      </c>
      <c r="F7" s="213">
        <v>39.299999999999997</v>
      </c>
      <c r="G7" s="114" t="s">
        <v>31</v>
      </c>
      <c r="I7" s="94" t="str">
        <f t="shared" si="0"/>
        <v/>
      </c>
      <c r="J7" s="151">
        <f t="shared" si="1"/>
        <v>5</v>
      </c>
      <c r="K7" s="151" t="str">
        <f t="shared" si="2"/>
        <v/>
      </c>
      <c r="L7" s="152" t="str">
        <f t="shared" si="3"/>
        <v/>
      </c>
      <c r="N7" s="257" t="s">
        <v>154</v>
      </c>
      <c r="O7" s="293">
        <f>SUM(O3:O6)</f>
        <v>38</v>
      </c>
      <c r="P7" s="264">
        <f>SUM(P3:P6)</f>
        <v>16</v>
      </c>
      <c r="Q7" s="264">
        <f>SUM(Q3:Q6)</f>
        <v>59</v>
      </c>
      <c r="R7" s="265">
        <f>SUM(R3:R6)</f>
        <v>49</v>
      </c>
      <c r="U7">
        <v>5</v>
      </c>
    </row>
    <row r="8" spans="1:23" ht="12.95" customHeight="1" thickBot="1">
      <c r="A8" s="155">
        <v>6</v>
      </c>
      <c r="B8" s="78">
        <v>66</v>
      </c>
      <c r="C8" s="109" t="s">
        <v>94</v>
      </c>
      <c r="D8" s="109" t="s">
        <v>153</v>
      </c>
      <c r="E8" s="110" t="s">
        <v>45</v>
      </c>
      <c r="F8" s="21">
        <v>39.46</v>
      </c>
      <c r="G8" s="114" t="s">
        <v>31</v>
      </c>
      <c r="I8" s="94" t="str">
        <f t="shared" si="0"/>
        <v/>
      </c>
      <c r="J8" s="151">
        <f t="shared" si="1"/>
        <v>6</v>
      </c>
      <c r="K8" s="151" t="str">
        <f t="shared" si="2"/>
        <v/>
      </c>
      <c r="L8" s="152" t="str">
        <f t="shared" si="3"/>
        <v/>
      </c>
      <c r="U8">
        <v>6</v>
      </c>
    </row>
    <row r="9" spans="1:23" ht="12.95" customHeight="1" thickBot="1">
      <c r="A9" s="146">
        <v>7</v>
      </c>
      <c r="B9" s="78">
        <v>69</v>
      </c>
      <c r="C9" s="109" t="s">
        <v>110</v>
      </c>
      <c r="D9" s="109" t="s">
        <v>111</v>
      </c>
      <c r="E9" s="110" t="s">
        <v>45</v>
      </c>
      <c r="F9" s="213">
        <v>40.380000000000003</v>
      </c>
      <c r="G9" s="114" t="s">
        <v>31</v>
      </c>
      <c r="I9" s="94" t="str">
        <f t="shared" si="0"/>
        <v/>
      </c>
      <c r="J9" s="151">
        <f t="shared" si="1"/>
        <v>7</v>
      </c>
      <c r="K9" s="151" t="str">
        <f t="shared" si="2"/>
        <v/>
      </c>
      <c r="L9" s="152" t="str">
        <f t="shared" si="3"/>
        <v/>
      </c>
      <c r="N9" s="257" t="s">
        <v>157</v>
      </c>
      <c r="O9" s="293" t="s">
        <v>47</v>
      </c>
      <c r="P9" s="265" t="s">
        <v>33</v>
      </c>
    </row>
    <row r="10" spans="1:23" ht="12.95" customHeight="1">
      <c r="A10" s="155">
        <v>8</v>
      </c>
      <c r="B10" s="78">
        <v>47</v>
      </c>
      <c r="C10" s="109" t="s">
        <v>238</v>
      </c>
      <c r="D10" s="109" t="s">
        <v>239</v>
      </c>
      <c r="E10" s="110" t="s">
        <v>10</v>
      </c>
      <c r="F10" s="213">
        <v>41.26</v>
      </c>
      <c r="G10" s="114" t="s">
        <v>31</v>
      </c>
      <c r="I10" s="94">
        <f t="shared" si="0"/>
        <v>8</v>
      </c>
      <c r="J10" s="151" t="str">
        <f t="shared" si="1"/>
        <v/>
      </c>
      <c r="K10" s="151" t="str">
        <f t="shared" si="2"/>
        <v/>
      </c>
      <c r="L10" s="152" t="str">
        <f t="shared" si="3"/>
        <v/>
      </c>
      <c r="N10" s="260">
        <v>1</v>
      </c>
      <c r="O10" s="292" t="s">
        <v>8</v>
      </c>
      <c r="P10" s="294">
        <f>P7</f>
        <v>16</v>
      </c>
      <c r="T10">
        <v>7</v>
      </c>
    </row>
    <row r="11" spans="1:23" ht="15" customHeight="1">
      <c r="A11" s="146">
        <v>9</v>
      </c>
      <c r="B11" s="78">
        <v>5</v>
      </c>
      <c r="C11" s="141" t="s">
        <v>128</v>
      </c>
      <c r="D11" s="141" t="s">
        <v>197</v>
      </c>
      <c r="E11" s="111" t="s">
        <v>12</v>
      </c>
      <c r="F11" s="21">
        <v>41.44</v>
      </c>
      <c r="G11" s="114" t="s">
        <v>31</v>
      </c>
      <c r="I11" s="94" t="str">
        <f t="shared" si="0"/>
        <v/>
      </c>
      <c r="J11" s="151" t="str">
        <f t="shared" si="1"/>
        <v/>
      </c>
      <c r="K11" s="151" t="str">
        <f t="shared" si="2"/>
        <v/>
      </c>
      <c r="L11" s="152">
        <f t="shared" si="3"/>
        <v>9</v>
      </c>
      <c r="N11" s="124">
        <v>2</v>
      </c>
      <c r="O11" s="296" t="s">
        <v>10</v>
      </c>
      <c r="P11" s="174">
        <f>O5</f>
        <v>12</v>
      </c>
      <c r="W11">
        <v>8</v>
      </c>
    </row>
    <row r="12" spans="1:23" ht="12.95" customHeight="1">
      <c r="A12" s="155">
        <v>10</v>
      </c>
      <c r="B12" s="78">
        <v>33</v>
      </c>
      <c r="C12" s="109" t="s">
        <v>161</v>
      </c>
      <c r="D12" s="109" t="s">
        <v>146</v>
      </c>
      <c r="E12" s="110" t="s">
        <v>11</v>
      </c>
      <c r="F12" s="213">
        <v>41.57</v>
      </c>
      <c r="G12" s="114" t="s">
        <v>31</v>
      </c>
      <c r="I12" s="94" t="str">
        <f t="shared" si="0"/>
        <v/>
      </c>
      <c r="J12" s="151" t="str">
        <f t="shared" si="1"/>
        <v/>
      </c>
      <c r="K12" s="151">
        <f t="shared" si="2"/>
        <v>10</v>
      </c>
      <c r="L12" s="152" t="str">
        <f t="shared" si="3"/>
        <v/>
      </c>
      <c r="N12" s="124">
        <v>3</v>
      </c>
      <c r="O12" s="296" t="s">
        <v>12</v>
      </c>
      <c r="P12" s="174">
        <f>R7</f>
        <v>49</v>
      </c>
      <c r="V12">
        <v>9</v>
      </c>
    </row>
    <row r="13" spans="1:23" ht="12.95" customHeight="1" thickBot="1">
      <c r="A13" s="146">
        <v>11</v>
      </c>
      <c r="B13" s="78">
        <v>16</v>
      </c>
      <c r="C13" s="109" t="s">
        <v>118</v>
      </c>
      <c r="D13" s="109" t="s">
        <v>165</v>
      </c>
      <c r="E13" s="111" t="s">
        <v>12</v>
      </c>
      <c r="F13" s="21">
        <v>42.42</v>
      </c>
      <c r="G13" s="114" t="s">
        <v>31</v>
      </c>
      <c r="I13" s="94" t="str">
        <f t="shared" si="0"/>
        <v/>
      </c>
      <c r="J13" s="151" t="str">
        <f t="shared" si="1"/>
        <v/>
      </c>
      <c r="K13" s="151" t="str">
        <f t="shared" si="2"/>
        <v/>
      </c>
      <c r="L13" s="152">
        <f t="shared" si="3"/>
        <v>11</v>
      </c>
      <c r="N13" s="125">
        <v>4</v>
      </c>
      <c r="O13" s="297" t="s">
        <v>11</v>
      </c>
      <c r="P13" s="295">
        <f>Q7</f>
        <v>59</v>
      </c>
      <c r="W13">
        <v>10</v>
      </c>
    </row>
    <row r="14" spans="1:23">
      <c r="A14" s="155">
        <v>12</v>
      </c>
      <c r="B14" s="78">
        <v>50</v>
      </c>
      <c r="C14" s="109" t="s">
        <v>128</v>
      </c>
      <c r="D14" s="109" t="s">
        <v>129</v>
      </c>
      <c r="E14" s="110" t="s">
        <v>10</v>
      </c>
      <c r="F14" s="21">
        <v>42.47</v>
      </c>
      <c r="G14" s="114" t="s">
        <v>31</v>
      </c>
      <c r="I14" s="94">
        <f t="shared" si="0"/>
        <v>12</v>
      </c>
      <c r="J14" s="151" t="str">
        <f t="shared" si="1"/>
        <v/>
      </c>
      <c r="K14" s="151" t="str">
        <f t="shared" si="2"/>
        <v/>
      </c>
      <c r="L14" s="152" t="str">
        <f t="shared" si="3"/>
        <v/>
      </c>
      <c r="T14">
        <v>11</v>
      </c>
    </row>
    <row r="15" spans="1:23" ht="12.95" customHeight="1">
      <c r="A15" s="146">
        <v>13</v>
      </c>
      <c r="B15" s="78">
        <v>94</v>
      </c>
      <c r="C15" s="68" t="s">
        <v>314</v>
      </c>
      <c r="D15" s="71" t="s">
        <v>315</v>
      </c>
      <c r="E15" s="280" t="s">
        <v>45</v>
      </c>
      <c r="F15" s="213">
        <v>42.48</v>
      </c>
      <c r="G15" s="126" t="s">
        <v>31</v>
      </c>
      <c r="I15" s="94" t="str">
        <f t="shared" si="0"/>
        <v/>
      </c>
      <c r="J15" s="151">
        <f t="shared" si="1"/>
        <v>13</v>
      </c>
      <c r="K15" s="151" t="str">
        <f t="shared" si="2"/>
        <v/>
      </c>
      <c r="L15" s="152" t="str">
        <f t="shared" si="3"/>
        <v/>
      </c>
    </row>
    <row r="16" spans="1:23" ht="12.95" customHeight="1">
      <c r="A16" s="155">
        <v>14</v>
      </c>
      <c r="B16" s="78">
        <v>10</v>
      </c>
      <c r="C16" s="109" t="s">
        <v>52</v>
      </c>
      <c r="D16" s="109" t="s">
        <v>143</v>
      </c>
      <c r="E16" s="111" t="s">
        <v>12</v>
      </c>
      <c r="F16" s="213">
        <v>43.26</v>
      </c>
      <c r="G16" s="114" t="s">
        <v>31</v>
      </c>
      <c r="I16" s="94" t="str">
        <f t="shared" si="0"/>
        <v/>
      </c>
      <c r="J16" s="151" t="str">
        <f t="shared" si="1"/>
        <v/>
      </c>
      <c r="K16" s="151" t="str">
        <f t="shared" si="2"/>
        <v/>
      </c>
      <c r="L16" s="152">
        <f t="shared" si="3"/>
        <v>14</v>
      </c>
      <c r="W16">
        <v>12</v>
      </c>
    </row>
    <row r="17" spans="1:23" ht="12.95" customHeight="1">
      <c r="A17" s="146">
        <v>15</v>
      </c>
      <c r="B17" s="78">
        <v>3</v>
      </c>
      <c r="C17" s="109" t="s">
        <v>107</v>
      </c>
      <c r="D17" s="109" t="s">
        <v>196</v>
      </c>
      <c r="E17" s="111" t="s">
        <v>12</v>
      </c>
      <c r="F17" s="213">
        <v>43.31</v>
      </c>
      <c r="G17" s="114" t="s">
        <v>31</v>
      </c>
      <c r="I17" s="94" t="str">
        <f t="shared" si="0"/>
        <v/>
      </c>
      <c r="J17" s="151" t="str">
        <f t="shared" si="1"/>
        <v/>
      </c>
      <c r="K17" s="151" t="str">
        <f t="shared" si="2"/>
        <v/>
      </c>
      <c r="L17" s="152">
        <f t="shared" si="3"/>
        <v>15</v>
      </c>
      <c r="W17">
        <v>13</v>
      </c>
    </row>
    <row r="18" spans="1:23">
      <c r="A18" s="155">
        <v>16</v>
      </c>
      <c r="B18" s="78">
        <v>67</v>
      </c>
      <c r="C18" s="109" t="s">
        <v>107</v>
      </c>
      <c r="D18" s="109" t="s">
        <v>119</v>
      </c>
      <c r="E18" s="110" t="s">
        <v>45</v>
      </c>
      <c r="F18" s="21">
        <v>43.46</v>
      </c>
      <c r="G18" s="114" t="s">
        <v>31</v>
      </c>
      <c r="I18" s="94" t="str">
        <f t="shared" si="0"/>
        <v/>
      </c>
      <c r="J18" s="151">
        <f t="shared" si="1"/>
        <v>16</v>
      </c>
      <c r="K18" s="151" t="str">
        <f t="shared" si="2"/>
        <v/>
      </c>
      <c r="L18" s="152" t="str">
        <f t="shared" si="3"/>
        <v/>
      </c>
    </row>
    <row r="19" spans="1:23">
      <c r="A19" s="146">
        <v>17</v>
      </c>
      <c r="B19" s="78">
        <v>49</v>
      </c>
      <c r="C19" s="109" t="s">
        <v>95</v>
      </c>
      <c r="D19" s="109" t="s">
        <v>127</v>
      </c>
      <c r="E19" s="110" t="s">
        <v>10</v>
      </c>
      <c r="F19" s="21">
        <v>43.51</v>
      </c>
      <c r="G19" s="114" t="s">
        <v>31</v>
      </c>
      <c r="H19" s="8"/>
      <c r="I19" s="94">
        <f t="shared" si="0"/>
        <v>17</v>
      </c>
      <c r="J19" s="151" t="str">
        <f t="shared" si="1"/>
        <v/>
      </c>
      <c r="K19" s="151" t="str">
        <f t="shared" si="2"/>
        <v/>
      </c>
      <c r="L19" s="152" t="str">
        <f t="shared" si="3"/>
        <v/>
      </c>
      <c r="T19">
        <v>14</v>
      </c>
    </row>
    <row r="20" spans="1:23">
      <c r="A20" s="155">
        <v>18</v>
      </c>
      <c r="B20" s="78">
        <v>9</v>
      </c>
      <c r="C20" s="109" t="s">
        <v>166</v>
      </c>
      <c r="D20" s="109" t="s">
        <v>167</v>
      </c>
      <c r="E20" s="111" t="s">
        <v>12</v>
      </c>
      <c r="F20" s="213">
        <v>44.46</v>
      </c>
      <c r="G20" s="114" t="s">
        <v>31</v>
      </c>
      <c r="I20" s="94" t="str">
        <f t="shared" si="0"/>
        <v/>
      </c>
      <c r="J20" s="151" t="str">
        <f t="shared" si="1"/>
        <v/>
      </c>
      <c r="K20" s="151" t="str">
        <f t="shared" si="2"/>
        <v/>
      </c>
      <c r="L20" s="152">
        <f t="shared" si="3"/>
        <v>18</v>
      </c>
    </row>
    <row r="21" spans="1:23">
      <c r="A21" s="155">
        <v>19</v>
      </c>
      <c r="B21" s="78">
        <v>15</v>
      </c>
      <c r="C21" s="109" t="s">
        <v>203</v>
      </c>
      <c r="D21" s="109" t="s">
        <v>204</v>
      </c>
      <c r="E21" s="111" t="s">
        <v>12</v>
      </c>
      <c r="F21" s="21">
        <v>44.58</v>
      </c>
      <c r="G21" s="114" t="s">
        <v>31</v>
      </c>
      <c r="I21" s="94" t="str">
        <f t="shared" si="0"/>
        <v/>
      </c>
      <c r="J21" s="151" t="str">
        <f t="shared" si="1"/>
        <v/>
      </c>
      <c r="K21" s="151" t="str">
        <f t="shared" si="2"/>
        <v/>
      </c>
      <c r="L21" s="152">
        <f t="shared" si="3"/>
        <v>19</v>
      </c>
      <c r="M21" s="8"/>
    </row>
    <row r="22" spans="1:23" ht="12.95" customHeight="1">
      <c r="A22" s="146">
        <v>20</v>
      </c>
      <c r="B22" s="78">
        <v>30</v>
      </c>
      <c r="C22" s="109" t="s">
        <v>136</v>
      </c>
      <c r="D22" s="109" t="s">
        <v>230</v>
      </c>
      <c r="E22" s="110" t="s">
        <v>11</v>
      </c>
      <c r="F22" s="213">
        <v>45.19</v>
      </c>
      <c r="G22" s="114" t="s">
        <v>31</v>
      </c>
      <c r="I22" s="94" t="str">
        <f t="shared" si="0"/>
        <v/>
      </c>
      <c r="J22" s="151" t="str">
        <f t="shared" si="1"/>
        <v/>
      </c>
      <c r="K22" s="151">
        <f t="shared" si="2"/>
        <v>20</v>
      </c>
      <c r="L22" s="152" t="str">
        <f t="shared" si="3"/>
        <v/>
      </c>
      <c r="V22">
        <v>15</v>
      </c>
    </row>
    <row r="23" spans="1:23" ht="12.95" customHeight="1">
      <c r="A23" s="155">
        <v>21</v>
      </c>
      <c r="B23" s="78">
        <v>101</v>
      </c>
      <c r="C23" s="71" t="s">
        <v>108</v>
      </c>
      <c r="D23" s="71" t="s">
        <v>330</v>
      </c>
      <c r="E23" s="354" t="s">
        <v>12</v>
      </c>
      <c r="F23" s="21">
        <v>45.38</v>
      </c>
      <c r="G23" s="99" t="s">
        <v>31</v>
      </c>
      <c r="I23" s="94" t="str">
        <f t="shared" si="0"/>
        <v/>
      </c>
      <c r="J23" s="151" t="str">
        <f t="shared" si="1"/>
        <v/>
      </c>
      <c r="K23" s="151" t="str">
        <f t="shared" si="2"/>
        <v/>
      </c>
      <c r="L23" s="152">
        <f t="shared" si="3"/>
        <v>21</v>
      </c>
    </row>
    <row r="24" spans="1:23">
      <c r="A24" s="155">
        <v>22</v>
      </c>
      <c r="B24" s="78">
        <v>115</v>
      </c>
      <c r="C24" s="71" t="s">
        <v>312</v>
      </c>
      <c r="D24" s="71" t="s">
        <v>360</v>
      </c>
      <c r="E24" s="354" t="s">
        <v>8</v>
      </c>
      <c r="F24" s="21">
        <v>45.57</v>
      </c>
      <c r="G24" s="99" t="s">
        <v>31</v>
      </c>
      <c r="I24" s="94" t="str">
        <f t="shared" si="0"/>
        <v/>
      </c>
      <c r="J24" s="151" t="str">
        <f t="shared" si="1"/>
        <v/>
      </c>
      <c r="K24" s="151" t="str">
        <f t="shared" si="2"/>
        <v/>
      </c>
      <c r="L24" s="152" t="str">
        <f t="shared" si="3"/>
        <v/>
      </c>
    </row>
    <row r="25" spans="1:23">
      <c r="A25" s="146">
        <v>23</v>
      </c>
      <c r="B25" s="78">
        <v>72</v>
      </c>
      <c r="C25" s="109" t="s">
        <v>52</v>
      </c>
      <c r="D25" s="109" t="s">
        <v>267</v>
      </c>
      <c r="E25" s="110" t="s">
        <v>10</v>
      </c>
      <c r="F25" s="21">
        <v>46.11</v>
      </c>
      <c r="G25" s="114" t="s">
        <v>31</v>
      </c>
      <c r="H25" s="8"/>
      <c r="I25" s="94">
        <f t="shared" si="0"/>
        <v>23</v>
      </c>
      <c r="J25" s="151" t="str">
        <f t="shared" si="1"/>
        <v/>
      </c>
      <c r="K25" s="151" t="str">
        <f t="shared" si="2"/>
        <v/>
      </c>
      <c r="L25" s="152" t="str">
        <f t="shared" si="3"/>
        <v/>
      </c>
    </row>
    <row r="26" spans="1:23">
      <c r="A26" s="155">
        <v>24</v>
      </c>
      <c r="B26" s="78">
        <v>110</v>
      </c>
      <c r="C26" s="71" t="s">
        <v>226</v>
      </c>
      <c r="D26" s="71" t="s">
        <v>352</v>
      </c>
      <c r="E26" s="30" t="s">
        <v>8</v>
      </c>
      <c r="F26" s="21">
        <v>46.29</v>
      </c>
      <c r="G26" s="126" t="s">
        <v>31</v>
      </c>
      <c r="I26" s="94" t="str">
        <f t="shared" si="0"/>
        <v/>
      </c>
      <c r="J26" s="151" t="str">
        <f t="shared" si="1"/>
        <v/>
      </c>
      <c r="K26" s="151" t="str">
        <f t="shared" si="2"/>
        <v/>
      </c>
      <c r="L26" s="152" t="str">
        <f t="shared" si="3"/>
        <v/>
      </c>
    </row>
    <row r="27" spans="1:23">
      <c r="A27" s="155">
        <v>25</v>
      </c>
      <c r="B27" s="78">
        <v>28</v>
      </c>
      <c r="C27" s="109" t="s">
        <v>144</v>
      </c>
      <c r="D27" s="109" t="s">
        <v>228</v>
      </c>
      <c r="E27" s="110" t="s">
        <v>11</v>
      </c>
      <c r="F27" s="213">
        <v>46.55</v>
      </c>
      <c r="G27" s="114" t="s">
        <v>31</v>
      </c>
      <c r="I27" s="94" t="str">
        <f t="shared" si="0"/>
        <v/>
      </c>
      <c r="J27" s="151" t="str">
        <f t="shared" si="1"/>
        <v/>
      </c>
      <c r="K27" s="151">
        <f t="shared" si="2"/>
        <v>25</v>
      </c>
      <c r="L27" s="152" t="str">
        <f t="shared" si="3"/>
        <v/>
      </c>
      <c r="M27" s="8"/>
      <c r="V27">
        <v>16</v>
      </c>
    </row>
    <row r="28" spans="1:23" ht="12.95" customHeight="1">
      <c r="A28" s="146">
        <v>26</v>
      </c>
      <c r="B28" s="78">
        <v>6</v>
      </c>
      <c r="C28" s="109" t="s">
        <v>136</v>
      </c>
      <c r="D28" s="109" t="s">
        <v>170</v>
      </c>
      <c r="E28" s="111" t="s">
        <v>12</v>
      </c>
      <c r="F28" s="21">
        <v>47.02</v>
      </c>
      <c r="G28" s="114" t="s">
        <v>31</v>
      </c>
      <c r="I28" s="94" t="str">
        <f t="shared" si="0"/>
        <v/>
      </c>
      <c r="J28" s="151" t="str">
        <f t="shared" si="1"/>
        <v/>
      </c>
      <c r="K28" s="151" t="str">
        <f t="shared" si="2"/>
        <v/>
      </c>
      <c r="L28" s="152">
        <f t="shared" si="3"/>
        <v>26</v>
      </c>
      <c r="T28">
        <f>SUM(T3:T27)</f>
        <v>33</v>
      </c>
      <c r="U28">
        <f t="shared" ref="U28:W28" si="8">SUM(U3:U27)</f>
        <v>16</v>
      </c>
      <c r="V28">
        <f t="shared" si="8"/>
        <v>44</v>
      </c>
      <c r="W28">
        <f t="shared" si="8"/>
        <v>43</v>
      </c>
    </row>
    <row r="29" spans="1:23" ht="12.95" customHeight="1">
      <c r="A29" s="155">
        <v>27</v>
      </c>
      <c r="B29" s="78">
        <v>65</v>
      </c>
      <c r="C29" s="109" t="s">
        <v>112</v>
      </c>
      <c r="D29" s="109" t="s">
        <v>113</v>
      </c>
      <c r="E29" s="111" t="s">
        <v>45</v>
      </c>
      <c r="F29" s="213">
        <v>47.06</v>
      </c>
      <c r="G29" s="114" t="s">
        <v>31</v>
      </c>
      <c r="I29" s="94" t="str">
        <f t="shared" si="0"/>
        <v/>
      </c>
      <c r="J29" s="151">
        <f t="shared" si="1"/>
        <v>27</v>
      </c>
      <c r="K29" s="151" t="str">
        <f t="shared" si="2"/>
        <v/>
      </c>
      <c r="L29" s="152" t="str">
        <f t="shared" si="3"/>
        <v/>
      </c>
    </row>
    <row r="30" spans="1:23">
      <c r="A30" s="155">
        <v>28</v>
      </c>
      <c r="B30" s="78">
        <v>14</v>
      </c>
      <c r="C30" s="109" t="s">
        <v>144</v>
      </c>
      <c r="D30" s="109" t="s">
        <v>145</v>
      </c>
      <c r="E30" s="111" t="s">
        <v>12</v>
      </c>
      <c r="F30" s="21">
        <v>47.2</v>
      </c>
      <c r="G30" s="114" t="s">
        <v>31</v>
      </c>
      <c r="I30" s="94" t="str">
        <f t="shared" si="0"/>
        <v/>
      </c>
      <c r="J30" s="151" t="str">
        <f t="shared" si="1"/>
        <v/>
      </c>
      <c r="K30" s="151" t="str">
        <f t="shared" si="2"/>
        <v/>
      </c>
      <c r="L30" s="152">
        <f t="shared" si="3"/>
        <v>28</v>
      </c>
      <c r="M30" s="8"/>
    </row>
    <row r="31" spans="1:23" ht="12.95" customHeight="1">
      <c r="A31" s="146">
        <v>29</v>
      </c>
      <c r="B31" s="78">
        <v>8</v>
      </c>
      <c r="C31" s="109" t="s">
        <v>105</v>
      </c>
      <c r="D31" s="109" t="s">
        <v>200</v>
      </c>
      <c r="E31" s="111" t="s">
        <v>12</v>
      </c>
      <c r="F31" s="21">
        <v>47.56</v>
      </c>
      <c r="G31" s="114" t="s">
        <v>31</v>
      </c>
      <c r="I31" s="94" t="str">
        <f t="shared" si="0"/>
        <v/>
      </c>
      <c r="J31" s="151" t="str">
        <f t="shared" si="1"/>
        <v/>
      </c>
      <c r="K31" s="151" t="str">
        <f t="shared" si="2"/>
        <v/>
      </c>
      <c r="L31" s="152">
        <f t="shared" si="3"/>
        <v>29</v>
      </c>
    </row>
    <row r="32" spans="1:23">
      <c r="A32" s="155">
        <v>30</v>
      </c>
      <c r="B32" s="78">
        <v>40</v>
      </c>
      <c r="C32" s="109" t="s">
        <v>364</v>
      </c>
      <c r="D32" s="109" t="s">
        <v>365</v>
      </c>
      <c r="E32" s="67" t="s">
        <v>10</v>
      </c>
      <c r="F32" s="111"/>
      <c r="G32" s="114" t="s">
        <v>31</v>
      </c>
      <c r="H32" s="21">
        <v>48</v>
      </c>
      <c r="I32" s="379" t="s">
        <v>31</v>
      </c>
      <c r="K32" s="94" t="str">
        <f t="shared" ref="K32" si="9">IF($F32="Civil Service",A32,"")</f>
        <v/>
      </c>
      <c r="L32" s="61" t="str">
        <f t="shared" ref="L32" si="10">IF($F32="RAFAA",A32,"")</f>
        <v/>
      </c>
      <c r="M32" s="61" t="str">
        <f t="shared" ref="M32" si="11">IF($F32="Police",A32,"")</f>
        <v/>
      </c>
      <c r="N32" s="95" t="str">
        <f t="shared" ref="N32" si="12">IF($F32="Fire",A32,"")</f>
        <v/>
      </c>
      <c r="P32" s="124"/>
    </row>
    <row r="33" spans="1:13" ht="12.95" customHeight="1">
      <c r="A33" s="146">
        <v>31</v>
      </c>
      <c r="B33" s="78">
        <v>73</v>
      </c>
      <c r="C33" s="109" t="s">
        <v>118</v>
      </c>
      <c r="D33" s="109" t="s">
        <v>286</v>
      </c>
      <c r="E33" s="110" t="s">
        <v>8</v>
      </c>
      <c r="F33" s="21">
        <v>48.15</v>
      </c>
      <c r="G33" s="114" t="s">
        <v>31</v>
      </c>
      <c r="I33" s="94" t="str">
        <f t="shared" si="0"/>
        <v/>
      </c>
      <c r="J33" s="151" t="str">
        <f t="shared" si="1"/>
        <v/>
      </c>
      <c r="K33" s="151" t="str">
        <f t="shared" si="2"/>
        <v/>
      </c>
      <c r="L33" s="152" t="str">
        <f t="shared" si="3"/>
        <v/>
      </c>
    </row>
    <row r="34" spans="1:13">
      <c r="A34" s="155">
        <v>32</v>
      </c>
      <c r="B34" s="78">
        <v>116</v>
      </c>
      <c r="C34" s="71" t="s">
        <v>362</v>
      </c>
      <c r="D34" s="71" t="s">
        <v>361</v>
      </c>
      <c r="E34" s="30" t="s">
        <v>8</v>
      </c>
      <c r="F34" s="21">
        <v>48.43</v>
      </c>
      <c r="G34" s="126" t="s">
        <v>31</v>
      </c>
      <c r="I34" s="94" t="str">
        <f t="shared" si="0"/>
        <v/>
      </c>
      <c r="J34" s="151" t="str">
        <f t="shared" si="1"/>
        <v/>
      </c>
      <c r="K34" s="151" t="str">
        <f t="shared" si="2"/>
        <v/>
      </c>
      <c r="L34" s="152" t="str">
        <f t="shared" si="3"/>
        <v/>
      </c>
    </row>
    <row r="35" spans="1:13">
      <c r="A35" s="146">
        <v>33</v>
      </c>
      <c r="B35" s="78">
        <v>106</v>
      </c>
      <c r="C35" s="71"/>
      <c r="D35" s="71" t="s">
        <v>345</v>
      </c>
      <c r="E35" s="354" t="s">
        <v>8</v>
      </c>
      <c r="F35" s="21">
        <v>49.04</v>
      </c>
      <c r="G35" s="99" t="s">
        <v>31</v>
      </c>
      <c r="H35" s="8"/>
      <c r="I35" s="94" t="str">
        <f t="shared" si="0"/>
        <v/>
      </c>
      <c r="J35" s="151" t="str">
        <f t="shared" si="1"/>
        <v/>
      </c>
      <c r="K35" s="151" t="str">
        <f t="shared" si="2"/>
        <v/>
      </c>
      <c r="L35" s="152" t="str">
        <f t="shared" si="3"/>
        <v/>
      </c>
    </row>
    <row r="36" spans="1:13">
      <c r="A36" s="155">
        <v>34</v>
      </c>
      <c r="B36" s="78">
        <v>46</v>
      </c>
      <c r="C36" s="109" t="s">
        <v>52</v>
      </c>
      <c r="D36" s="109" t="s">
        <v>328</v>
      </c>
      <c r="E36" s="111" t="s">
        <v>10</v>
      </c>
      <c r="F36" s="213">
        <v>49.07</v>
      </c>
      <c r="G36" s="114" t="s">
        <v>31</v>
      </c>
      <c r="I36" s="94">
        <f t="shared" ref="I36:I52" si="13">IF($E36="Civil Service",A36,"")</f>
        <v>34</v>
      </c>
      <c r="J36" s="151" t="str">
        <f t="shared" ref="J36:J52" si="14">IF($E36="RAFAA",A36,"")</f>
        <v/>
      </c>
      <c r="K36" s="151" t="str">
        <f t="shared" ref="K36:K52" si="15">IF($E36="Police",$A36,"")</f>
        <v/>
      </c>
      <c r="L36" s="152" t="str">
        <f t="shared" ref="L36:L52" si="16">IF($E36="Fire",$A36,"")</f>
        <v/>
      </c>
    </row>
    <row r="37" spans="1:13">
      <c r="A37" s="146">
        <v>35</v>
      </c>
      <c r="B37" s="78">
        <v>105</v>
      </c>
      <c r="C37" s="71" t="s">
        <v>118</v>
      </c>
      <c r="D37" s="71" t="s">
        <v>344</v>
      </c>
      <c r="E37" s="30" t="s">
        <v>8</v>
      </c>
      <c r="F37" s="21">
        <v>49.23</v>
      </c>
      <c r="G37" s="126" t="s">
        <v>31</v>
      </c>
      <c r="I37" s="94" t="str">
        <f t="shared" si="13"/>
        <v/>
      </c>
      <c r="J37" s="151" t="str">
        <f t="shared" si="14"/>
        <v/>
      </c>
      <c r="K37" s="151" t="str">
        <f t="shared" si="15"/>
        <v/>
      </c>
      <c r="L37" s="152" t="str">
        <f t="shared" si="16"/>
        <v/>
      </c>
      <c r="M37" s="8"/>
    </row>
    <row r="38" spans="1:13" ht="12.95" customHeight="1">
      <c r="A38" s="155">
        <v>36</v>
      </c>
      <c r="B38" s="78">
        <v>75</v>
      </c>
      <c r="C38" s="109" t="s">
        <v>112</v>
      </c>
      <c r="D38" s="109" t="s">
        <v>233</v>
      </c>
      <c r="E38" s="110" t="s">
        <v>8</v>
      </c>
      <c r="F38" s="213">
        <v>50.49</v>
      </c>
      <c r="G38" s="114" t="s">
        <v>31</v>
      </c>
      <c r="I38" s="94" t="str">
        <f t="shared" si="13"/>
        <v/>
      </c>
      <c r="J38" s="151" t="str">
        <f t="shared" si="14"/>
        <v/>
      </c>
      <c r="K38" s="151" t="str">
        <f t="shared" si="15"/>
        <v/>
      </c>
      <c r="L38" s="152" t="str">
        <f t="shared" si="16"/>
        <v/>
      </c>
    </row>
    <row r="39" spans="1:13" ht="12.95" customHeight="1">
      <c r="A39" s="146">
        <v>37</v>
      </c>
      <c r="B39" s="78">
        <v>117</v>
      </c>
      <c r="C39" s="68" t="s">
        <v>312</v>
      </c>
      <c r="D39" s="68" t="s">
        <v>363</v>
      </c>
      <c r="E39" s="30" t="s">
        <v>8</v>
      </c>
      <c r="F39" s="21">
        <v>51.22</v>
      </c>
      <c r="G39" s="126" t="s">
        <v>31</v>
      </c>
      <c r="I39" s="94" t="str">
        <f t="shared" si="13"/>
        <v/>
      </c>
      <c r="J39" s="151" t="str">
        <f t="shared" si="14"/>
        <v/>
      </c>
      <c r="K39" s="151" t="str">
        <f t="shared" si="15"/>
        <v/>
      </c>
      <c r="L39" s="152" t="str">
        <f t="shared" si="16"/>
        <v/>
      </c>
    </row>
    <row r="40" spans="1:13">
      <c r="A40" s="155">
        <v>38</v>
      </c>
      <c r="B40" s="78">
        <v>114</v>
      </c>
      <c r="C40" s="71" t="s">
        <v>307</v>
      </c>
      <c r="D40" s="71" t="s">
        <v>359</v>
      </c>
      <c r="E40" s="30" t="s">
        <v>8</v>
      </c>
      <c r="F40" s="21">
        <v>51.32</v>
      </c>
      <c r="G40" s="126" t="s">
        <v>31</v>
      </c>
      <c r="I40" s="94" t="str">
        <f t="shared" si="13"/>
        <v/>
      </c>
      <c r="J40" s="151" t="str">
        <f t="shared" si="14"/>
        <v/>
      </c>
      <c r="K40" s="151" t="str">
        <f t="shared" si="15"/>
        <v/>
      </c>
      <c r="L40" s="152" t="str">
        <f t="shared" si="16"/>
        <v/>
      </c>
    </row>
    <row r="41" spans="1:13">
      <c r="A41" s="146">
        <v>39</v>
      </c>
      <c r="B41" s="78">
        <v>118</v>
      </c>
      <c r="C41" s="71" t="s">
        <v>364</v>
      </c>
      <c r="D41" s="71" t="s">
        <v>368</v>
      </c>
      <c r="E41" s="30" t="s">
        <v>8</v>
      </c>
      <c r="F41" s="21">
        <v>51.33</v>
      </c>
      <c r="G41" s="126" t="s">
        <v>31</v>
      </c>
      <c r="H41" s="8"/>
      <c r="I41" s="94" t="str">
        <f t="shared" si="13"/>
        <v/>
      </c>
      <c r="J41" s="151" t="str">
        <f t="shared" si="14"/>
        <v/>
      </c>
      <c r="K41" s="151" t="str">
        <f t="shared" si="15"/>
        <v/>
      </c>
      <c r="L41" s="152" t="str">
        <f t="shared" si="16"/>
        <v/>
      </c>
    </row>
    <row r="42" spans="1:13">
      <c r="A42" s="155">
        <v>40</v>
      </c>
      <c r="B42" s="78">
        <v>77</v>
      </c>
      <c r="C42" s="109" t="s">
        <v>133</v>
      </c>
      <c r="D42" s="109" t="s">
        <v>289</v>
      </c>
      <c r="E42" s="110" t="s">
        <v>8</v>
      </c>
      <c r="F42" s="213">
        <v>52.43</v>
      </c>
      <c r="G42" s="114" t="s">
        <v>31</v>
      </c>
      <c r="I42" s="94" t="str">
        <f t="shared" si="13"/>
        <v/>
      </c>
      <c r="J42" s="151" t="str">
        <f t="shared" si="14"/>
        <v/>
      </c>
      <c r="K42" s="151" t="str">
        <f t="shared" si="15"/>
        <v/>
      </c>
      <c r="L42" s="152" t="str">
        <f t="shared" si="16"/>
        <v/>
      </c>
    </row>
    <row r="43" spans="1:13">
      <c r="A43" s="146">
        <v>41</v>
      </c>
      <c r="B43" s="78">
        <v>91</v>
      </c>
      <c r="C43" s="71" t="s">
        <v>308</v>
      </c>
      <c r="D43" s="71" t="s">
        <v>309</v>
      </c>
      <c r="E43" s="354" t="s">
        <v>8</v>
      </c>
      <c r="F43" s="213">
        <v>53</v>
      </c>
      <c r="G43" s="126" t="s">
        <v>31</v>
      </c>
      <c r="I43" s="94" t="str">
        <f t="shared" si="13"/>
        <v/>
      </c>
      <c r="J43" s="151" t="str">
        <f t="shared" si="14"/>
        <v/>
      </c>
      <c r="K43" s="151" t="str">
        <f t="shared" si="15"/>
        <v/>
      </c>
      <c r="L43" s="152" t="str">
        <f t="shared" si="16"/>
        <v/>
      </c>
      <c r="M43" s="8"/>
    </row>
    <row r="44" spans="1:13" ht="12.95" customHeight="1">
      <c r="A44" s="155">
        <v>42</v>
      </c>
      <c r="B44" s="78">
        <v>90</v>
      </c>
      <c r="C44" s="68" t="s">
        <v>307</v>
      </c>
      <c r="D44" s="68" t="s">
        <v>306</v>
      </c>
      <c r="E44" s="30" t="s">
        <v>8</v>
      </c>
      <c r="F44" s="21">
        <v>53.17</v>
      </c>
      <c r="G44" s="126" t="s">
        <v>31</v>
      </c>
      <c r="I44" s="94" t="str">
        <f t="shared" si="13"/>
        <v/>
      </c>
      <c r="J44" s="151" t="str">
        <f t="shared" si="14"/>
        <v/>
      </c>
      <c r="K44" s="151" t="str">
        <f t="shared" si="15"/>
        <v/>
      </c>
      <c r="L44" s="152" t="str">
        <f t="shared" si="16"/>
        <v/>
      </c>
    </row>
    <row r="45" spans="1:13" ht="12.95" customHeight="1">
      <c r="A45" s="146">
        <v>43</v>
      </c>
      <c r="B45" s="78">
        <v>83</v>
      </c>
      <c r="C45" s="109" t="s">
        <v>285</v>
      </c>
      <c r="D45" s="109" t="s">
        <v>32</v>
      </c>
      <c r="E45" s="110" t="s">
        <v>8</v>
      </c>
      <c r="F45" s="253">
        <v>54.4</v>
      </c>
      <c r="G45" s="114" t="s">
        <v>31</v>
      </c>
      <c r="I45" s="94" t="str">
        <f t="shared" si="13"/>
        <v/>
      </c>
      <c r="J45" s="151" t="str">
        <f t="shared" si="14"/>
        <v/>
      </c>
      <c r="K45" s="151" t="str">
        <f t="shared" si="15"/>
        <v/>
      </c>
      <c r="L45" s="152" t="str">
        <f t="shared" si="16"/>
        <v/>
      </c>
    </row>
    <row r="46" spans="1:13" ht="15.95" customHeight="1">
      <c r="A46" s="155">
        <v>44</v>
      </c>
      <c r="B46" s="360">
        <v>119</v>
      </c>
      <c r="C46" s="71" t="s">
        <v>271</v>
      </c>
      <c r="D46" s="71" t="s">
        <v>370</v>
      </c>
      <c r="E46" s="354" t="s">
        <v>8</v>
      </c>
      <c r="F46" s="21">
        <v>58.29</v>
      </c>
      <c r="G46" s="99" t="s">
        <v>31</v>
      </c>
      <c r="I46" s="94" t="str">
        <f t="shared" si="13"/>
        <v/>
      </c>
      <c r="J46" s="151" t="str">
        <f t="shared" si="14"/>
        <v/>
      </c>
      <c r="K46" s="151" t="str">
        <f t="shared" si="15"/>
        <v/>
      </c>
      <c r="L46" s="152" t="str">
        <f t="shared" si="16"/>
        <v/>
      </c>
    </row>
    <row r="47" spans="1:13" hidden="1">
      <c r="A47" s="146">
        <v>44</v>
      </c>
      <c r="B47" s="78"/>
      <c r="C47" s="69"/>
      <c r="D47" s="69"/>
      <c r="E47" s="34"/>
      <c r="F47" s="289"/>
      <c r="G47" s="190"/>
      <c r="H47" s="8"/>
      <c r="I47" s="94" t="str">
        <f t="shared" si="13"/>
        <v/>
      </c>
      <c r="J47" s="151" t="str">
        <f t="shared" si="14"/>
        <v/>
      </c>
      <c r="K47" s="151" t="str">
        <f t="shared" si="15"/>
        <v/>
      </c>
      <c r="L47" s="152" t="str">
        <f t="shared" si="16"/>
        <v/>
      </c>
    </row>
    <row r="48" spans="1:13" hidden="1">
      <c r="A48" s="155">
        <v>45</v>
      </c>
      <c r="B48" s="78"/>
      <c r="C48" s="109"/>
      <c r="D48" s="109"/>
      <c r="E48" s="111"/>
      <c r="F48" s="290"/>
      <c r="G48" s="217"/>
      <c r="I48" s="94" t="str">
        <f t="shared" si="13"/>
        <v/>
      </c>
      <c r="J48" s="151" t="str">
        <f t="shared" si="14"/>
        <v/>
      </c>
      <c r="K48" s="151" t="str">
        <f t="shared" si="15"/>
        <v/>
      </c>
      <c r="L48" s="152" t="str">
        <f t="shared" si="16"/>
        <v/>
      </c>
    </row>
    <row r="49" spans="1:16" hidden="1">
      <c r="A49" s="155">
        <v>46</v>
      </c>
      <c r="B49" s="78"/>
      <c r="C49" s="71"/>
      <c r="D49" s="71"/>
      <c r="E49" s="34"/>
      <c r="F49" s="289"/>
      <c r="G49" s="190"/>
      <c r="I49" s="94" t="str">
        <f t="shared" si="13"/>
        <v/>
      </c>
      <c r="J49" s="151" t="str">
        <f t="shared" si="14"/>
        <v/>
      </c>
      <c r="K49" s="151" t="str">
        <f t="shared" si="15"/>
        <v/>
      </c>
      <c r="L49" s="152" t="str">
        <f t="shared" si="16"/>
        <v/>
      </c>
      <c r="M49" s="8"/>
    </row>
    <row r="50" spans="1:16" hidden="1">
      <c r="A50" s="146">
        <v>47</v>
      </c>
      <c r="B50" s="78"/>
      <c r="C50" s="109"/>
      <c r="D50" s="109"/>
      <c r="E50" s="111"/>
      <c r="F50" s="290"/>
      <c r="G50" s="217"/>
      <c r="I50" s="94" t="str">
        <f t="shared" si="13"/>
        <v/>
      </c>
      <c r="J50" s="151" t="str">
        <f t="shared" si="14"/>
        <v/>
      </c>
      <c r="K50" s="151" t="str">
        <f t="shared" si="15"/>
        <v/>
      </c>
      <c r="L50" s="152" t="str">
        <f t="shared" si="16"/>
        <v/>
      </c>
      <c r="M50" s="8"/>
    </row>
    <row r="51" spans="1:16" hidden="1">
      <c r="A51" s="155">
        <v>48</v>
      </c>
      <c r="B51" s="78"/>
      <c r="C51" s="71"/>
      <c r="D51" s="71"/>
      <c r="E51" s="34"/>
      <c r="F51" s="289"/>
      <c r="G51" s="190"/>
      <c r="I51" s="94" t="str">
        <f t="shared" si="13"/>
        <v/>
      </c>
      <c r="J51" s="151" t="str">
        <f t="shared" si="14"/>
        <v/>
      </c>
      <c r="K51" s="151" t="str">
        <f t="shared" si="15"/>
        <v/>
      </c>
      <c r="L51" s="152" t="str">
        <f t="shared" si="16"/>
        <v/>
      </c>
      <c r="M51" s="8"/>
    </row>
    <row r="52" spans="1:16" ht="13.5" hidden="1" thickBot="1">
      <c r="A52" s="156">
        <v>49</v>
      </c>
      <c r="B52" s="336"/>
      <c r="C52" s="214"/>
      <c r="D52" s="214"/>
      <c r="E52" s="340"/>
      <c r="F52" s="291"/>
      <c r="G52" s="192"/>
      <c r="I52" s="96" t="str">
        <f t="shared" si="13"/>
        <v/>
      </c>
      <c r="J52" s="215" t="str">
        <f t="shared" si="14"/>
        <v/>
      </c>
      <c r="K52" s="215" t="str">
        <f t="shared" si="15"/>
        <v/>
      </c>
      <c r="L52" s="216" t="str">
        <f t="shared" si="16"/>
        <v/>
      </c>
    </row>
    <row r="55" spans="1:16" ht="13.5" thickBot="1">
      <c r="A55" s="387" t="s">
        <v>187</v>
      </c>
      <c r="B55" s="387"/>
      <c r="C55" s="387"/>
      <c r="D55" s="387"/>
      <c r="E55" s="387"/>
      <c r="F55" s="387"/>
      <c r="G55" s="387"/>
    </row>
    <row r="56" spans="1:16" ht="39" customHeight="1" thickBot="1">
      <c r="A56" s="164" t="s">
        <v>16</v>
      </c>
      <c r="B56" s="63" t="s">
        <v>15</v>
      </c>
      <c r="C56" s="63" t="s">
        <v>17</v>
      </c>
      <c r="D56" s="63" t="s">
        <v>0</v>
      </c>
      <c r="E56" s="63" t="s">
        <v>9</v>
      </c>
      <c r="F56" s="140" t="s">
        <v>44</v>
      </c>
      <c r="G56" s="288" t="s">
        <v>5</v>
      </c>
      <c r="I56" s="104" t="s">
        <v>40</v>
      </c>
      <c r="J56" s="89" t="s">
        <v>8</v>
      </c>
      <c r="K56" s="166"/>
      <c r="L56" s="167"/>
      <c r="N56" s="122" t="s">
        <v>47</v>
      </c>
      <c r="O56" s="121" t="s">
        <v>10</v>
      </c>
      <c r="P56" s="89" t="s">
        <v>8</v>
      </c>
    </row>
    <row r="57" spans="1:16">
      <c r="A57" s="203">
        <v>1</v>
      </c>
      <c r="B57" s="78">
        <v>38</v>
      </c>
      <c r="C57" s="341" t="s">
        <v>108</v>
      </c>
      <c r="D57" s="341" t="s">
        <v>233</v>
      </c>
      <c r="E57" s="357" t="s">
        <v>10</v>
      </c>
      <c r="F57" s="330">
        <v>35.53</v>
      </c>
      <c r="G57" s="330">
        <v>35.53</v>
      </c>
      <c r="I57" s="90">
        <f t="shared" ref="I57:I74" si="17">IF($E57="Civil Service",$A57,"")</f>
        <v>1</v>
      </c>
      <c r="J57" s="93" t="str">
        <f t="shared" ref="J57:J74" si="18">IF($E57="RAFAA",$A57,"")</f>
        <v/>
      </c>
      <c r="K57" s="8"/>
      <c r="L57" s="8"/>
      <c r="N57" s="123">
        <v>1</v>
      </c>
      <c r="O57" s="90">
        <f>SMALL(I$57:I$74,1)</f>
        <v>1</v>
      </c>
      <c r="P57" s="91">
        <f>SMALL(J$57:J$74,1)</f>
        <v>2</v>
      </c>
    </row>
    <row r="58" spans="1:16">
      <c r="A58" s="146">
        <v>2</v>
      </c>
      <c r="B58" s="78">
        <v>70</v>
      </c>
      <c r="C58" s="109" t="s">
        <v>110</v>
      </c>
      <c r="D58" s="109" t="s">
        <v>266</v>
      </c>
      <c r="E58" s="110" t="s">
        <v>45</v>
      </c>
      <c r="F58" s="21">
        <v>38.22</v>
      </c>
      <c r="G58" s="21">
        <v>38.22</v>
      </c>
      <c r="I58" s="94" t="str">
        <f t="shared" si="17"/>
        <v/>
      </c>
      <c r="J58" s="95">
        <f t="shared" si="18"/>
        <v>2</v>
      </c>
      <c r="K58" s="8"/>
      <c r="L58" s="8"/>
      <c r="N58" s="124">
        <v>2</v>
      </c>
      <c r="O58" s="94">
        <f>SMALL(I$57:I$74,2)</f>
        <v>7</v>
      </c>
      <c r="P58" s="61">
        <f>SMALL(J$57:J$74,2)</f>
        <v>3</v>
      </c>
    </row>
    <row r="59" spans="1:16">
      <c r="A59" s="155">
        <v>3</v>
      </c>
      <c r="B59" s="78">
        <v>68</v>
      </c>
      <c r="C59" s="109" t="s">
        <v>265</v>
      </c>
      <c r="D59" s="109" t="s">
        <v>114</v>
      </c>
      <c r="E59" s="110" t="s">
        <v>45</v>
      </c>
      <c r="F59" s="213">
        <v>38.270000000000003</v>
      </c>
      <c r="G59" s="213">
        <v>38.270000000000003</v>
      </c>
      <c r="I59" s="94" t="str">
        <f t="shared" si="17"/>
        <v/>
      </c>
      <c r="J59" s="95">
        <f t="shared" si="18"/>
        <v>3</v>
      </c>
      <c r="K59" s="8"/>
      <c r="L59" s="8"/>
      <c r="N59" s="124">
        <v>3</v>
      </c>
      <c r="O59" s="94">
        <f>SMALL(I$57:I$74,3)</f>
        <v>8</v>
      </c>
      <c r="P59" s="61">
        <f>SMALL(J$57:J$74,3)</f>
        <v>4</v>
      </c>
    </row>
    <row r="60" spans="1:16" ht="13.5" thickBot="1">
      <c r="A60" s="146">
        <v>4</v>
      </c>
      <c r="B60" s="78">
        <v>120</v>
      </c>
      <c r="C60" s="109" t="s">
        <v>116</v>
      </c>
      <c r="D60" s="109" t="s">
        <v>117</v>
      </c>
      <c r="E60" s="110" t="s">
        <v>45</v>
      </c>
      <c r="F60" s="213">
        <v>39.299999999999997</v>
      </c>
      <c r="G60" s="213">
        <v>39.299999999999997</v>
      </c>
      <c r="I60" s="94" t="str">
        <f t="shared" si="17"/>
        <v/>
      </c>
      <c r="J60" s="95">
        <f t="shared" si="18"/>
        <v>4</v>
      </c>
      <c r="K60" s="8"/>
      <c r="L60" s="8"/>
      <c r="N60" s="124">
        <v>4</v>
      </c>
      <c r="O60" s="94">
        <f>SMALL(I$57:I$74,4)</f>
        <v>11</v>
      </c>
      <c r="P60" s="61">
        <f>SMALL(J$57:J$74,4)</f>
        <v>5</v>
      </c>
    </row>
    <row r="61" spans="1:16" ht="13.5" thickBot="1">
      <c r="A61" s="155">
        <v>5</v>
      </c>
      <c r="B61" s="78">
        <v>66</v>
      </c>
      <c r="C61" s="109" t="s">
        <v>94</v>
      </c>
      <c r="D61" s="109" t="s">
        <v>153</v>
      </c>
      <c r="E61" s="110" t="s">
        <v>45</v>
      </c>
      <c r="F61" s="21">
        <v>39.46</v>
      </c>
      <c r="G61" s="21">
        <v>39.46</v>
      </c>
      <c r="I61" s="94" t="str">
        <f t="shared" si="17"/>
        <v/>
      </c>
      <c r="J61" s="95">
        <f t="shared" si="18"/>
        <v>5</v>
      </c>
      <c r="K61" s="8"/>
      <c r="L61" s="8"/>
      <c r="N61" s="257" t="s">
        <v>154</v>
      </c>
      <c r="O61" s="293">
        <f>SUM(O57:O60)</f>
        <v>27</v>
      </c>
      <c r="P61" s="265">
        <f>SUM(P57:P60)</f>
        <v>14</v>
      </c>
    </row>
    <row r="62" spans="1:16" ht="13.5" thickBot="1">
      <c r="A62" s="146">
        <v>6</v>
      </c>
      <c r="B62" s="78">
        <v>69</v>
      </c>
      <c r="C62" s="109" t="s">
        <v>110</v>
      </c>
      <c r="D62" s="109" t="s">
        <v>111</v>
      </c>
      <c r="E62" s="110" t="s">
        <v>45</v>
      </c>
      <c r="F62" s="213">
        <v>40.380000000000003</v>
      </c>
      <c r="G62" s="213">
        <v>40.380000000000003</v>
      </c>
      <c r="I62" s="94" t="str">
        <f t="shared" si="17"/>
        <v/>
      </c>
      <c r="J62" s="95">
        <f t="shared" si="18"/>
        <v>6</v>
      </c>
      <c r="K62" s="8"/>
      <c r="L62" s="8"/>
    </row>
    <row r="63" spans="1:16" ht="13.5" thickBot="1">
      <c r="A63" s="155">
        <v>7</v>
      </c>
      <c r="B63" s="78">
        <v>47</v>
      </c>
      <c r="C63" s="109" t="s">
        <v>238</v>
      </c>
      <c r="D63" s="109" t="s">
        <v>239</v>
      </c>
      <c r="E63" s="110" t="s">
        <v>10</v>
      </c>
      <c r="F63" s="213">
        <v>41.26</v>
      </c>
      <c r="G63" s="213">
        <v>41.26</v>
      </c>
      <c r="I63" s="94">
        <f t="shared" si="17"/>
        <v>7</v>
      </c>
      <c r="J63" s="95" t="str">
        <f t="shared" si="18"/>
        <v/>
      </c>
      <c r="K63" s="8"/>
      <c r="L63" s="8"/>
      <c r="N63" s="257" t="s">
        <v>157</v>
      </c>
      <c r="O63" s="293" t="s">
        <v>47</v>
      </c>
      <c r="P63" s="265" t="s">
        <v>33</v>
      </c>
    </row>
    <row r="64" spans="1:16">
      <c r="A64" s="146">
        <v>8</v>
      </c>
      <c r="B64" s="78">
        <v>50</v>
      </c>
      <c r="C64" s="109" t="s">
        <v>128</v>
      </c>
      <c r="D64" s="109" t="s">
        <v>129</v>
      </c>
      <c r="E64" s="110" t="s">
        <v>10</v>
      </c>
      <c r="F64" s="21">
        <v>42.47</v>
      </c>
      <c r="G64" s="21">
        <v>42.47</v>
      </c>
      <c r="I64" s="94">
        <f t="shared" si="17"/>
        <v>8</v>
      </c>
      <c r="J64" s="95" t="str">
        <f t="shared" si="18"/>
        <v/>
      </c>
      <c r="K64" s="8"/>
      <c r="L64" s="8"/>
      <c r="N64" s="260">
        <v>1</v>
      </c>
      <c r="O64" s="292" t="s">
        <v>8</v>
      </c>
      <c r="P64" s="294">
        <f>P61</f>
        <v>14</v>
      </c>
    </row>
    <row r="65" spans="1:17" ht="18.95" customHeight="1" thickBot="1">
      <c r="A65" s="155">
        <v>9</v>
      </c>
      <c r="B65" s="78">
        <v>94</v>
      </c>
      <c r="C65" s="68" t="s">
        <v>314</v>
      </c>
      <c r="D65" s="71" t="s">
        <v>315</v>
      </c>
      <c r="E65" s="280" t="s">
        <v>45</v>
      </c>
      <c r="F65" s="213">
        <v>42.48</v>
      </c>
      <c r="G65" s="213">
        <v>42.48</v>
      </c>
      <c r="I65" s="94" t="str">
        <f t="shared" si="17"/>
        <v/>
      </c>
      <c r="J65" s="95">
        <f t="shared" si="18"/>
        <v>9</v>
      </c>
      <c r="K65" s="8"/>
      <c r="L65" s="8"/>
      <c r="N65" s="125">
        <v>2</v>
      </c>
      <c r="O65" s="297" t="s">
        <v>10</v>
      </c>
      <c r="P65" s="295">
        <f>O61</f>
        <v>27</v>
      </c>
    </row>
    <row r="66" spans="1:17">
      <c r="A66" s="146">
        <v>10</v>
      </c>
      <c r="B66" s="78">
        <v>67</v>
      </c>
      <c r="C66" s="109" t="s">
        <v>107</v>
      </c>
      <c r="D66" s="109" t="s">
        <v>119</v>
      </c>
      <c r="E66" s="110" t="s">
        <v>45</v>
      </c>
      <c r="F66" s="21">
        <v>43.46</v>
      </c>
      <c r="G66" s="21">
        <v>43.46</v>
      </c>
      <c r="I66" s="94" t="str">
        <f t="shared" si="17"/>
        <v/>
      </c>
      <c r="J66" s="95">
        <f t="shared" si="18"/>
        <v>10</v>
      </c>
      <c r="K66" s="8"/>
      <c r="L66" s="8"/>
    </row>
    <row r="67" spans="1:17">
      <c r="A67" s="155">
        <v>11</v>
      </c>
      <c r="B67" s="78">
        <v>49</v>
      </c>
      <c r="C67" s="109" t="s">
        <v>95</v>
      </c>
      <c r="D67" s="109" t="s">
        <v>127</v>
      </c>
      <c r="E67" s="110" t="s">
        <v>10</v>
      </c>
      <c r="F67" s="21">
        <v>43.51</v>
      </c>
      <c r="G67" s="21">
        <v>43.51</v>
      </c>
      <c r="I67" s="94">
        <f t="shared" si="17"/>
        <v>11</v>
      </c>
      <c r="J67" s="95" t="str">
        <f t="shared" si="18"/>
        <v/>
      </c>
      <c r="K67" s="8"/>
      <c r="L67" s="8"/>
    </row>
    <row r="68" spans="1:17">
      <c r="A68" s="146">
        <v>12</v>
      </c>
      <c r="B68" s="78">
        <v>72</v>
      </c>
      <c r="C68" s="109" t="s">
        <v>52</v>
      </c>
      <c r="D68" s="109" t="s">
        <v>267</v>
      </c>
      <c r="E68" s="110" t="s">
        <v>10</v>
      </c>
      <c r="F68" s="21">
        <v>46.11</v>
      </c>
      <c r="G68" s="21">
        <v>46.11</v>
      </c>
      <c r="I68" s="94">
        <f t="shared" si="17"/>
        <v>12</v>
      </c>
      <c r="J68" s="95" t="str">
        <f t="shared" si="18"/>
        <v/>
      </c>
      <c r="K68" s="8"/>
      <c r="L68" s="8"/>
    </row>
    <row r="69" spans="1:17">
      <c r="A69" s="155">
        <v>13</v>
      </c>
      <c r="B69" s="78">
        <v>65</v>
      </c>
      <c r="C69" s="109" t="s">
        <v>112</v>
      </c>
      <c r="D69" s="109" t="s">
        <v>113</v>
      </c>
      <c r="E69" s="111" t="s">
        <v>45</v>
      </c>
      <c r="F69" s="213">
        <v>47.06</v>
      </c>
      <c r="G69" s="213">
        <v>47.06</v>
      </c>
      <c r="I69" s="94" t="str">
        <f t="shared" si="17"/>
        <v/>
      </c>
      <c r="J69" s="95">
        <f t="shared" si="18"/>
        <v>13</v>
      </c>
      <c r="K69" s="8"/>
      <c r="L69" s="8"/>
    </row>
    <row r="70" spans="1:17">
      <c r="A70" s="146">
        <v>14</v>
      </c>
      <c r="B70" s="78">
        <v>46</v>
      </c>
      <c r="C70" s="109" t="s">
        <v>52</v>
      </c>
      <c r="D70" s="109" t="s">
        <v>328</v>
      </c>
      <c r="E70" s="111" t="s">
        <v>10</v>
      </c>
      <c r="F70" s="213">
        <v>49.07</v>
      </c>
      <c r="G70" s="213">
        <v>49.07</v>
      </c>
      <c r="I70" s="94">
        <f t="shared" si="17"/>
        <v>14</v>
      </c>
      <c r="J70" s="95" t="str">
        <f t="shared" si="18"/>
        <v/>
      </c>
      <c r="K70" s="8"/>
      <c r="L70" s="8"/>
    </row>
    <row r="71" spans="1:17" hidden="1">
      <c r="A71" s="155">
        <v>15</v>
      </c>
      <c r="B71" s="78"/>
      <c r="C71" s="109"/>
      <c r="D71" s="109"/>
      <c r="E71" s="111"/>
      <c r="F71" s="21"/>
      <c r="G71" s="217"/>
      <c r="I71" s="94" t="str">
        <f t="shared" si="17"/>
        <v/>
      </c>
      <c r="J71" s="95" t="str">
        <f t="shared" si="18"/>
        <v/>
      </c>
      <c r="K71" s="8"/>
      <c r="L71" s="8"/>
    </row>
    <row r="72" spans="1:17" hidden="1">
      <c r="A72" s="146">
        <v>16</v>
      </c>
      <c r="B72" s="78"/>
      <c r="C72" s="71"/>
      <c r="D72" s="71"/>
      <c r="E72" s="333"/>
      <c r="F72" s="349">
        <v>46.36</v>
      </c>
      <c r="G72" s="190"/>
      <c r="I72" s="94" t="str">
        <f t="shared" si="17"/>
        <v/>
      </c>
      <c r="J72" s="95" t="str">
        <f t="shared" si="18"/>
        <v/>
      </c>
      <c r="K72" s="8"/>
      <c r="L72" s="8"/>
    </row>
    <row r="73" spans="1:17" ht="13.5" hidden="1" thickBot="1">
      <c r="A73" s="155">
        <v>17</v>
      </c>
      <c r="B73" s="78"/>
      <c r="C73" s="71"/>
      <c r="D73" s="71"/>
      <c r="E73" s="126"/>
      <c r="F73" s="350">
        <v>47.52</v>
      </c>
      <c r="G73" s="217"/>
      <c r="I73" s="94" t="str">
        <f t="shared" si="17"/>
        <v/>
      </c>
      <c r="J73" s="95" t="str">
        <f t="shared" si="18"/>
        <v/>
      </c>
      <c r="K73" s="8"/>
      <c r="L73" s="8"/>
    </row>
    <row r="74" spans="1:17" ht="13.5" hidden="1" thickBot="1">
      <c r="A74" s="148">
        <v>18</v>
      </c>
      <c r="B74" s="336"/>
      <c r="C74" s="75"/>
      <c r="D74" s="75"/>
      <c r="E74" s="351"/>
      <c r="F74" s="337"/>
      <c r="G74" s="192"/>
      <c r="I74" s="96" t="str">
        <f t="shared" si="17"/>
        <v/>
      </c>
      <c r="J74" s="98" t="str">
        <f t="shared" si="18"/>
        <v/>
      </c>
      <c r="K74" s="8"/>
      <c r="L74" s="8"/>
    </row>
    <row r="75" spans="1:17">
      <c r="A75" s="12"/>
      <c r="B75" s="168"/>
      <c r="C75" s="169"/>
      <c r="D75" s="169"/>
      <c r="E75" s="170"/>
      <c r="F75" s="170"/>
      <c r="G75" s="171"/>
      <c r="I75" s="172"/>
      <c r="J75" s="8"/>
      <c r="K75" s="8"/>
      <c r="L75" s="8"/>
      <c r="N75" s="8"/>
    </row>
    <row r="76" spans="1:17" ht="13.5" thickBot="1">
      <c r="A76" s="388" t="s">
        <v>186</v>
      </c>
      <c r="B76" s="388"/>
      <c r="C76" s="388"/>
      <c r="D76" s="388"/>
      <c r="E76" s="388"/>
      <c r="F76" s="388"/>
      <c r="G76" s="388"/>
    </row>
    <row r="77" spans="1:17" ht="41.1" customHeight="1" thickBot="1">
      <c r="A77" s="164" t="s">
        <v>16</v>
      </c>
      <c r="B77" s="63" t="s">
        <v>15</v>
      </c>
      <c r="C77" s="63" t="s">
        <v>17</v>
      </c>
      <c r="D77" s="63" t="s">
        <v>0</v>
      </c>
      <c r="E77" s="63" t="s">
        <v>9</v>
      </c>
      <c r="F77" s="140" t="s">
        <v>44</v>
      </c>
      <c r="G77" s="288" t="s">
        <v>5</v>
      </c>
      <c r="I77" s="104" t="s">
        <v>8</v>
      </c>
      <c r="J77" s="105" t="s">
        <v>41</v>
      </c>
      <c r="K77" s="89" t="s">
        <v>12</v>
      </c>
      <c r="N77" s="122" t="s">
        <v>47</v>
      </c>
      <c r="O77" s="105" t="s">
        <v>8</v>
      </c>
      <c r="P77" s="105" t="s">
        <v>11</v>
      </c>
      <c r="Q77" s="89" t="s">
        <v>12</v>
      </c>
    </row>
    <row r="78" spans="1:17">
      <c r="A78" s="203">
        <v>1</v>
      </c>
      <c r="B78" s="78">
        <v>70</v>
      </c>
      <c r="C78" s="109" t="s">
        <v>110</v>
      </c>
      <c r="D78" s="109" t="s">
        <v>266</v>
      </c>
      <c r="E78" s="110" t="s">
        <v>45</v>
      </c>
      <c r="F78" s="21">
        <v>38.22</v>
      </c>
      <c r="G78" s="21">
        <v>38.22</v>
      </c>
      <c r="I78" s="149">
        <f t="shared" ref="I78:I99" si="19">IF($E78="RAFAA",$A78,"")</f>
        <v>1</v>
      </c>
      <c r="J78" s="193" t="str">
        <f t="shared" ref="J78:J99" si="20">IF($E78="Police",$A78,"")</f>
        <v/>
      </c>
      <c r="K78" s="226" t="str">
        <f t="shared" ref="K78:K99" si="21">IF($E78="Fire",$A78,"")</f>
        <v/>
      </c>
      <c r="N78" s="123">
        <v>1</v>
      </c>
      <c r="O78" s="90">
        <f>SMALL(I$78:I$99,1)</f>
        <v>1</v>
      </c>
      <c r="P78" s="91">
        <f t="shared" ref="P78:Q78" si="22">SMALL(J$78:J$99,1)</f>
        <v>3</v>
      </c>
      <c r="Q78" s="93">
        <f t="shared" si="22"/>
        <v>7</v>
      </c>
    </row>
    <row r="79" spans="1:17">
      <c r="A79" s="155">
        <v>2</v>
      </c>
      <c r="B79" s="78">
        <v>68</v>
      </c>
      <c r="C79" s="109" t="s">
        <v>265</v>
      </c>
      <c r="D79" s="109" t="s">
        <v>114</v>
      </c>
      <c r="E79" s="110" t="s">
        <v>45</v>
      </c>
      <c r="F79" s="213">
        <v>38.270000000000003</v>
      </c>
      <c r="G79" s="213">
        <v>38.270000000000003</v>
      </c>
      <c r="I79" s="150">
        <f t="shared" si="19"/>
        <v>2</v>
      </c>
      <c r="J79" s="151" t="str">
        <f t="shared" si="20"/>
        <v/>
      </c>
      <c r="K79" s="152" t="str">
        <f t="shared" si="21"/>
        <v/>
      </c>
      <c r="N79" s="124">
        <v>2</v>
      </c>
      <c r="O79" s="94">
        <f>SMALL(I$78:I$99,2)</f>
        <v>2</v>
      </c>
      <c r="P79" s="61">
        <f t="shared" ref="P79:Q79" si="23">SMALL(J$78:J$99,2)</f>
        <v>8</v>
      </c>
      <c r="Q79" s="95">
        <f t="shared" si="23"/>
        <v>9</v>
      </c>
    </row>
    <row r="80" spans="1:17">
      <c r="A80" s="155">
        <v>3</v>
      </c>
      <c r="B80" s="78">
        <v>24</v>
      </c>
      <c r="C80" s="109" t="s">
        <v>221</v>
      </c>
      <c r="D80" s="109" t="s">
        <v>222</v>
      </c>
      <c r="E80" s="110" t="s">
        <v>11</v>
      </c>
      <c r="F80" s="21">
        <v>38.51</v>
      </c>
      <c r="G80" s="21">
        <v>38.51</v>
      </c>
      <c r="I80" s="150" t="str">
        <f t="shared" si="19"/>
        <v/>
      </c>
      <c r="J80" s="151">
        <f t="shared" si="20"/>
        <v>3</v>
      </c>
      <c r="K80" s="152" t="str">
        <f t="shared" si="21"/>
        <v/>
      </c>
      <c r="N80" s="124">
        <v>3</v>
      </c>
      <c r="O80" s="94">
        <f>SMALL(I$78:I$99,3)</f>
        <v>4</v>
      </c>
      <c r="P80" s="61">
        <f t="shared" ref="P80:Q80" si="24">SMALL(J$78:J$99,3)</f>
        <v>16</v>
      </c>
      <c r="Q80" s="95">
        <f t="shared" si="24"/>
        <v>11</v>
      </c>
    </row>
    <row r="81" spans="1:17" ht="13.5" thickBot="1">
      <c r="A81" s="155">
        <v>4</v>
      </c>
      <c r="B81" s="78">
        <v>120</v>
      </c>
      <c r="C81" s="109" t="s">
        <v>116</v>
      </c>
      <c r="D81" s="109" t="s">
        <v>117</v>
      </c>
      <c r="E81" s="110" t="s">
        <v>45</v>
      </c>
      <c r="F81" s="213">
        <v>39.299999999999997</v>
      </c>
      <c r="G81" s="213">
        <v>39.299999999999997</v>
      </c>
      <c r="I81" s="150">
        <f t="shared" si="19"/>
        <v>4</v>
      </c>
      <c r="J81" s="151" t="str">
        <f t="shared" si="20"/>
        <v/>
      </c>
      <c r="K81" s="152" t="str">
        <f t="shared" si="21"/>
        <v/>
      </c>
      <c r="N81" s="124">
        <v>4</v>
      </c>
      <c r="O81" s="94">
        <f>SMALL(I$78:I$99,4)</f>
        <v>5</v>
      </c>
      <c r="P81" s="61">
        <f t="shared" ref="P81:Q81" si="25">SMALL(J$78:J$99,4)</f>
        <v>18</v>
      </c>
      <c r="Q81" s="95">
        <f t="shared" si="25"/>
        <v>12</v>
      </c>
    </row>
    <row r="82" spans="1:17" ht="13.5" thickBot="1">
      <c r="A82" s="155">
        <v>5</v>
      </c>
      <c r="B82" s="78">
        <v>66</v>
      </c>
      <c r="C82" s="109" t="s">
        <v>94</v>
      </c>
      <c r="D82" s="109" t="s">
        <v>153</v>
      </c>
      <c r="E82" s="110" t="s">
        <v>45</v>
      </c>
      <c r="F82" s="21">
        <v>39.46</v>
      </c>
      <c r="G82" s="21">
        <v>39.46</v>
      </c>
      <c r="I82" s="150">
        <f t="shared" si="19"/>
        <v>5</v>
      </c>
      <c r="J82" s="151" t="str">
        <f t="shared" si="20"/>
        <v/>
      </c>
      <c r="K82" s="152" t="str">
        <f t="shared" si="21"/>
        <v/>
      </c>
      <c r="N82" s="257" t="s">
        <v>154</v>
      </c>
      <c r="O82" s="263">
        <f>SUM(O78:O81)</f>
        <v>12</v>
      </c>
      <c r="P82" s="264">
        <f>SUM(P78:P81)</f>
        <v>45</v>
      </c>
      <c r="Q82" s="265">
        <f>SUM(Q78:Q81)</f>
        <v>39</v>
      </c>
    </row>
    <row r="83" spans="1:17" ht="13.5" thickBot="1">
      <c r="A83" s="155">
        <v>6</v>
      </c>
      <c r="B83" s="78">
        <v>69</v>
      </c>
      <c r="C83" s="109" t="s">
        <v>110</v>
      </c>
      <c r="D83" s="109" t="s">
        <v>111</v>
      </c>
      <c r="E83" s="110" t="s">
        <v>45</v>
      </c>
      <c r="F83" s="213">
        <v>40.380000000000003</v>
      </c>
      <c r="G83" s="213">
        <v>40.380000000000003</v>
      </c>
      <c r="I83" s="150">
        <f t="shared" si="19"/>
        <v>6</v>
      </c>
      <c r="J83" s="151" t="str">
        <f t="shared" si="20"/>
        <v/>
      </c>
      <c r="K83" s="152" t="str">
        <f t="shared" si="21"/>
        <v/>
      </c>
    </row>
    <row r="84" spans="1:17">
      <c r="A84" s="155">
        <v>7</v>
      </c>
      <c r="B84" s="78">
        <v>5</v>
      </c>
      <c r="C84" s="141" t="s">
        <v>128</v>
      </c>
      <c r="D84" s="141" t="s">
        <v>197</v>
      </c>
      <c r="E84" s="111" t="s">
        <v>12</v>
      </c>
      <c r="F84" s="21">
        <v>41.44</v>
      </c>
      <c r="G84" s="21">
        <v>41.44</v>
      </c>
      <c r="I84" s="150" t="str">
        <f t="shared" si="19"/>
        <v/>
      </c>
      <c r="J84" s="151" t="str">
        <f t="shared" si="20"/>
        <v/>
      </c>
      <c r="K84" s="152">
        <f t="shared" si="21"/>
        <v>7</v>
      </c>
      <c r="N84" s="123" t="s">
        <v>157</v>
      </c>
      <c r="O84" s="144" t="s">
        <v>47</v>
      </c>
      <c r="P84" s="93" t="s">
        <v>33</v>
      </c>
    </row>
    <row r="85" spans="1:17">
      <c r="A85" s="155">
        <v>8</v>
      </c>
      <c r="B85" s="78">
        <v>33</v>
      </c>
      <c r="C85" s="109" t="s">
        <v>161</v>
      </c>
      <c r="D85" s="109" t="s">
        <v>146</v>
      </c>
      <c r="E85" s="110" t="s">
        <v>11</v>
      </c>
      <c r="F85" s="213">
        <v>41.57</v>
      </c>
      <c r="G85" s="213">
        <v>41.57</v>
      </c>
      <c r="I85" s="150" t="str">
        <f t="shared" si="19"/>
        <v/>
      </c>
      <c r="J85" s="151">
        <f t="shared" si="20"/>
        <v>8</v>
      </c>
      <c r="K85" s="152" t="str">
        <f t="shared" si="21"/>
        <v/>
      </c>
      <c r="N85" s="124">
        <v>1</v>
      </c>
      <c r="O85" s="309" t="s">
        <v>8</v>
      </c>
      <c r="P85" s="95">
        <f>O82</f>
        <v>12</v>
      </c>
    </row>
    <row r="86" spans="1:17">
      <c r="A86" s="155">
        <v>9</v>
      </c>
      <c r="B86" s="78">
        <v>16</v>
      </c>
      <c r="C86" s="109" t="s">
        <v>118</v>
      </c>
      <c r="D86" s="109" t="s">
        <v>165</v>
      </c>
      <c r="E86" s="111" t="s">
        <v>12</v>
      </c>
      <c r="F86" s="21">
        <v>42.42</v>
      </c>
      <c r="G86" s="21">
        <v>42.42</v>
      </c>
      <c r="I86" s="150" t="str">
        <f t="shared" si="19"/>
        <v/>
      </c>
      <c r="J86" s="151" t="str">
        <f t="shared" si="20"/>
        <v/>
      </c>
      <c r="K86" s="152">
        <f t="shared" si="21"/>
        <v>9</v>
      </c>
      <c r="N86" s="124">
        <v>2</v>
      </c>
      <c r="O86" s="309" t="s">
        <v>12</v>
      </c>
      <c r="P86" s="95">
        <f>Q82</f>
        <v>39</v>
      </c>
    </row>
    <row r="87" spans="1:17" ht="13.5" thickBot="1">
      <c r="A87" s="155">
        <v>10</v>
      </c>
      <c r="B87" s="78">
        <v>94</v>
      </c>
      <c r="C87" s="68" t="s">
        <v>314</v>
      </c>
      <c r="D87" s="71" t="s">
        <v>315</v>
      </c>
      <c r="E87" s="280" t="s">
        <v>45</v>
      </c>
      <c r="F87" s="213">
        <v>42.48</v>
      </c>
      <c r="G87" s="213">
        <v>42.48</v>
      </c>
      <c r="I87" s="150">
        <f t="shared" si="19"/>
        <v>10</v>
      </c>
      <c r="J87" s="151" t="str">
        <f t="shared" si="20"/>
        <v/>
      </c>
      <c r="K87" s="152" t="str">
        <f t="shared" si="21"/>
        <v/>
      </c>
      <c r="N87" s="125">
        <v>3</v>
      </c>
      <c r="O87" s="310" t="s">
        <v>11</v>
      </c>
      <c r="P87" s="98">
        <f>P82</f>
        <v>45</v>
      </c>
    </row>
    <row r="88" spans="1:17">
      <c r="A88" s="155">
        <v>11</v>
      </c>
      <c r="B88" s="78">
        <v>10</v>
      </c>
      <c r="C88" s="109" t="s">
        <v>52</v>
      </c>
      <c r="D88" s="109" t="s">
        <v>143</v>
      </c>
      <c r="E88" s="111" t="s">
        <v>12</v>
      </c>
      <c r="F88" s="213">
        <v>43.26</v>
      </c>
      <c r="G88" s="213">
        <v>43.26</v>
      </c>
      <c r="I88" s="150" t="str">
        <f t="shared" si="19"/>
        <v/>
      </c>
      <c r="J88" s="151" t="str">
        <f t="shared" si="20"/>
        <v/>
      </c>
      <c r="K88" s="152">
        <f t="shared" si="21"/>
        <v>11</v>
      </c>
    </row>
    <row r="89" spans="1:17">
      <c r="A89" s="155">
        <v>12</v>
      </c>
      <c r="B89" s="78">
        <v>3</v>
      </c>
      <c r="C89" s="109" t="s">
        <v>107</v>
      </c>
      <c r="D89" s="109" t="s">
        <v>196</v>
      </c>
      <c r="E89" s="111" t="s">
        <v>12</v>
      </c>
      <c r="F89" s="213">
        <v>43.31</v>
      </c>
      <c r="G89" s="213">
        <v>43.31</v>
      </c>
      <c r="I89" s="150" t="str">
        <f t="shared" si="19"/>
        <v/>
      </c>
      <c r="J89" s="151" t="str">
        <f t="shared" si="20"/>
        <v/>
      </c>
      <c r="K89" s="152">
        <f t="shared" si="21"/>
        <v>12</v>
      </c>
    </row>
    <row r="90" spans="1:17">
      <c r="A90" s="155">
        <v>13</v>
      </c>
      <c r="B90" s="78">
        <v>67</v>
      </c>
      <c r="C90" s="109" t="s">
        <v>107</v>
      </c>
      <c r="D90" s="109" t="s">
        <v>119</v>
      </c>
      <c r="E90" s="110" t="s">
        <v>45</v>
      </c>
      <c r="F90" s="21">
        <v>43.46</v>
      </c>
      <c r="G90" s="21">
        <v>43.46</v>
      </c>
      <c r="I90" s="150">
        <f t="shared" si="19"/>
        <v>13</v>
      </c>
      <c r="J90" s="151" t="str">
        <f t="shared" si="20"/>
        <v/>
      </c>
      <c r="K90" s="152" t="str">
        <f t="shared" si="21"/>
        <v/>
      </c>
    </row>
    <row r="91" spans="1:17">
      <c r="A91" s="155">
        <v>14</v>
      </c>
      <c r="B91" s="78">
        <v>9</v>
      </c>
      <c r="C91" s="109" t="s">
        <v>166</v>
      </c>
      <c r="D91" s="109" t="s">
        <v>167</v>
      </c>
      <c r="E91" s="111" t="s">
        <v>12</v>
      </c>
      <c r="F91" s="213">
        <v>44.46</v>
      </c>
      <c r="G91" s="213">
        <v>44.46</v>
      </c>
      <c r="I91" s="150" t="str">
        <f t="shared" si="19"/>
        <v/>
      </c>
      <c r="J91" s="151" t="str">
        <f t="shared" si="20"/>
        <v/>
      </c>
      <c r="K91" s="152">
        <f t="shared" si="21"/>
        <v>14</v>
      </c>
    </row>
    <row r="92" spans="1:17">
      <c r="A92" s="155">
        <v>15</v>
      </c>
      <c r="B92" s="78">
        <v>15</v>
      </c>
      <c r="C92" s="109" t="s">
        <v>203</v>
      </c>
      <c r="D92" s="109" t="s">
        <v>204</v>
      </c>
      <c r="E92" s="111" t="s">
        <v>12</v>
      </c>
      <c r="F92" s="21">
        <v>44.58</v>
      </c>
      <c r="G92" s="21">
        <v>44.58</v>
      </c>
      <c r="I92" s="150" t="str">
        <f t="shared" si="19"/>
        <v/>
      </c>
      <c r="J92" s="151" t="str">
        <f t="shared" si="20"/>
        <v/>
      </c>
      <c r="K92" s="152">
        <f t="shared" si="21"/>
        <v>15</v>
      </c>
    </row>
    <row r="93" spans="1:17">
      <c r="A93" s="155">
        <v>16</v>
      </c>
      <c r="B93" s="78">
        <v>30</v>
      </c>
      <c r="C93" s="109" t="s">
        <v>136</v>
      </c>
      <c r="D93" s="109" t="s">
        <v>230</v>
      </c>
      <c r="E93" s="110" t="s">
        <v>11</v>
      </c>
      <c r="F93" s="213">
        <v>45.19</v>
      </c>
      <c r="G93" s="213">
        <v>45.19</v>
      </c>
      <c r="I93" s="150" t="str">
        <f t="shared" si="19"/>
        <v/>
      </c>
      <c r="J93" s="151">
        <f t="shared" si="20"/>
        <v>16</v>
      </c>
      <c r="K93" s="152" t="str">
        <f t="shared" si="21"/>
        <v/>
      </c>
    </row>
    <row r="94" spans="1:17">
      <c r="A94" s="155">
        <v>17</v>
      </c>
      <c r="B94" s="78">
        <v>101</v>
      </c>
      <c r="C94" s="71" t="s">
        <v>108</v>
      </c>
      <c r="D94" s="71" t="s">
        <v>330</v>
      </c>
      <c r="E94" s="354" t="s">
        <v>12</v>
      </c>
      <c r="F94" s="21">
        <v>45.38</v>
      </c>
      <c r="G94" s="21">
        <v>45.38</v>
      </c>
      <c r="I94" s="150" t="str">
        <f t="shared" si="19"/>
        <v/>
      </c>
      <c r="J94" s="151" t="str">
        <f t="shared" si="20"/>
        <v/>
      </c>
      <c r="K94" s="152">
        <f t="shared" si="21"/>
        <v>17</v>
      </c>
    </row>
    <row r="95" spans="1:17">
      <c r="A95" s="155">
        <v>18</v>
      </c>
      <c r="B95" s="78">
        <v>28</v>
      </c>
      <c r="C95" s="109" t="s">
        <v>144</v>
      </c>
      <c r="D95" s="109" t="s">
        <v>228</v>
      </c>
      <c r="E95" s="110" t="s">
        <v>11</v>
      </c>
      <c r="F95" s="213">
        <v>46.55</v>
      </c>
      <c r="G95" s="213">
        <v>46.55</v>
      </c>
      <c r="I95" s="150" t="str">
        <f t="shared" si="19"/>
        <v/>
      </c>
      <c r="J95" s="151">
        <f t="shared" si="20"/>
        <v>18</v>
      </c>
      <c r="K95" s="152" t="str">
        <f t="shared" si="21"/>
        <v/>
      </c>
    </row>
    <row r="96" spans="1:17">
      <c r="A96" s="155">
        <v>19</v>
      </c>
      <c r="B96" s="78">
        <v>6</v>
      </c>
      <c r="C96" s="109" t="s">
        <v>136</v>
      </c>
      <c r="D96" s="109" t="s">
        <v>170</v>
      </c>
      <c r="E96" s="111" t="s">
        <v>12</v>
      </c>
      <c r="F96" s="21">
        <v>47.02</v>
      </c>
      <c r="G96" s="21">
        <v>47.02</v>
      </c>
      <c r="I96" s="150" t="str">
        <f t="shared" si="19"/>
        <v/>
      </c>
      <c r="J96" s="151" t="str">
        <f t="shared" si="20"/>
        <v/>
      </c>
      <c r="K96" s="152">
        <f t="shared" si="21"/>
        <v>19</v>
      </c>
    </row>
    <row r="97" spans="1:11">
      <c r="A97" s="155">
        <v>20</v>
      </c>
      <c r="B97" s="78">
        <v>65</v>
      </c>
      <c r="C97" s="109" t="s">
        <v>112</v>
      </c>
      <c r="D97" s="109" t="s">
        <v>113</v>
      </c>
      <c r="E97" s="111" t="s">
        <v>45</v>
      </c>
      <c r="F97" s="213">
        <v>47.06</v>
      </c>
      <c r="G97" s="213">
        <v>47.06</v>
      </c>
      <c r="I97" s="150">
        <f t="shared" si="19"/>
        <v>20</v>
      </c>
      <c r="J97" s="151" t="str">
        <f t="shared" si="20"/>
        <v/>
      </c>
      <c r="K97" s="152" t="str">
        <f t="shared" si="21"/>
        <v/>
      </c>
    </row>
    <row r="98" spans="1:11">
      <c r="A98" s="155">
        <v>21</v>
      </c>
      <c r="B98" s="78">
        <v>14</v>
      </c>
      <c r="C98" s="109" t="s">
        <v>144</v>
      </c>
      <c r="D98" s="109" t="s">
        <v>145</v>
      </c>
      <c r="E98" s="111" t="s">
        <v>12</v>
      </c>
      <c r="F98" s="21">
        <v>47.2</v>
      </c>
      <c r="G98" s="21">
        <v>47.2</v>
      </c>
      <c r="I98" s="368"/>
      <c r="J98" s="369"/>
      <c r="K98" s="370"/>
    </row>
    <row r="99" spans="1:11" ht="13.5" thickBot="1">
      <c r="A99" s="155">
        <v>22</v>
      </c>
      <c r="B99" s="78">
        <v>8</v>
      </c>
      <c r="C99" s="109" t="s">
        <v>105</v>
      </c>
      <c r="D99" s="109" t="s">
        <v>200</v>
      </c>
      <c r="E99" s="111" t="s">
        <v>12</v>
      </c>
      <c r="F99" s="21">
        <v>47.56</v>
      </c>
      <c r="G99" s="21">
        <v>47.56</v>
      </c>
      <c r="I99" s="165" t="str">
        <f t="shared" si="19"/>
        <v/>
      </c>
      <c r="J99" s="215" t="str">
        <f t="shared" si="20"/>
        <v/>
      </c>
      <c r="K99" s="216">
        <f t="shared" si="21"/>
        <v>22</v>
      </c>
    </row>
  </sheetData>
  <sortState ref="O85:P87">
    <sortCondition ref="P85:P87"/>
  </sortState>
  <mergeCells count="3">
    <mergeCell ref="A1:G1"/>
    <mergeCell ref="A55:G55"/>
    <mergeCell ref="A76:G76"/>
  </mergeCells>
  <phoneticPr fontId="0" type="noConversion"/>
  <pageMargins left="0.83" right="0.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9" tint="0.39997558519241921"/>
    <pageSetUpPr autoPageBreaks="0"/>
  </sheetPr>
  <dimension ref="A1:M60"/>
  <sheetViews>
    <sheetView zoomScale="125" workbookViewId="0">
      <selection activeCell="D78" sqref="D78"/>
    </sheetView>
  </sheetViews>
  <sheetFormatPr defaultColWidth="8.85546875" defaultRowHeight="12.75"/>
  <cols>
    <col min="3" max="3" width="9.42578125" customWidth="1"/>
    <col min="4" max="4" width="9.140625" customWidth="1"/>
    <col min="6" max="6" width="8.85546875" bestFit="1" customWidth="1"/>
    <col min="8" max="8" width="6.28515625" hidden="1" customWidth="1"/>
    <col min="9" max="9" width="5.42578125" hidden="1" customWidth="1"/>
    <col min="10" max="10" width="8.85546875" hidden="1" customWidth="1"/>
    <col min="11" max="11" width="5.7109375" hidden="1" customWidth="1"/>
    <col min="12" max="12" width="6.28515625" hidden="1" customWidth="1"/>
    <col min="13" max="13" width="6.42578125" hidden="1" customWidth="1"/>
    <col min="14" max="14" width="2.42578125" customWidth="1"/>
  </cols>
  <sheetData>
    <row r="1" spans="1:12" s="53" customFormat="1" ht="18.75" thickBot="1">
      <c r="A1" s="384" t="s">
        <v>189</v>
      </c>
      <c r="B1" s="384"/>
      <c r="C1" s="384"/>
      <c r="D1" s="384"/>
      <c r="E1" s="384"/>
      <c r="F1" s="384"/>
      <c r="G1" s="384"/>
      <c r="H1" s="384"/>
    </row>
    <row r="2" spans="1:12" ht="39" thickBot="1">
      <c r="A2" s="62" t="s">
        <v>16</v>
      </c>
      <c r="B2" s="63" t="s">
        <v>15</v>
      </c>
      <c r="C2" s="63" t="s">
        <v>17</v>
      </c>
      <c r="D2" s="63" t="s">
        <v>0</v>
      </c>
      <c r="E2" s="63" t="s">
        <v>9</v>
      </c>
      <c r="F2" s="64" t="s">
        <v>3</v>
      </c>
      <c r="G2" s="41" t="s">
        <v>18</v>
      </c>
      <c r="I2" s="122" t="s">
        <v>42</v>
      </c>
      <c r="J2" s="105" t="s">
        <v>8</v>
      </c>
      <c r="K2" s="105" t="s">
        <v>41</v>
      </c>
      <c r="L2" s="89" t="s">
        <v>12</v>
      </c>
    </row>
    <row r="3" spans="1:12">
      <c r="A3" s="154">
        <v>1</v>
      </c>
      <c r="B3" s="78">
        <v>53</v>
      </c>
      <c r="C3" s="109" t="s">
        <v>89</v>
      </c>
      <c r="D3" s="109" t="s">
        <v>90</v>
      </c>
      <c r="E3" s="110" t="s">
        <v>45</v>
      </c>
      <c r="F3" s="21">
        <v>36.479999999999997</v>
      </c>
      <c r="G3" s="114" t="s">
        <v>91</v>
      </c>
      <c r="I3" s="123">
        <f t="shared" ref="I3:I11" si="0">A3</f>
        <v>1</v>
      </c>
      <c r="J3" s="149">
        <f t="shared" ref="J3:J34" si="1">IF($E3="RAFAA",$A3,"")</f>
        <v>1</v>
      </c>
      <c r="K3" s="194" t="str">
        <f t="shared" ref="K3:K34" si="2">IF($E3="Police",$A3,"")</f>
        <v/>
      </c>
      <c r="L3" s="195" t="str">
        <f t="shared" ref="L3:L34" si="3">IF($E3="Fire",$A3,"")</f>
        <v/>
      </c>
    </row>
    <row r="4" spans="1:12">
      <c r="A4" s="155">
        <v>2</v>
      </c>
      <c r="B4" s="78">
        <v>51</v>
      </c>
      <c r="C4" s="109" t="s">
        <v>103</v>
      </c>
      <c r="D4" s="109" t="s">
        <v>148</v>
      </c>
      <c r="E4" s="110" t="s">
        <v>45</v>
      </c>
      <c r="F4" s="213">
        <v>37.270000000000003</v>
      </c>
      <c r="G4" s="114" t="s">
        <v>91</v>
      </c>
      <c r="I4" s="124">
        <f t="shared" si="0"/>
        <v>2</v>
      </c>
      <c r="J4" s="150">
        <f t="shared" si="1"/>
        <v>2</v>
      </c>
      <c r="K4" s="197" t="str">
        <f t="shared" si="2"/>
        <v/>
      </c>
      <c r="L4" s="152" t="str">
        <f t="shared" si="3"/>
        <v/>
      </c>
    </row>
    <row r="5" spans="1:12">
      <c r="A5" s="155">
        <v>3</v>
      </c>
      <c r="B5" s="78">
        <v>1</v>
      </c>
      <c r="C5" s="109" t="s">
        <v>193</v>
      </c>
      <c r="D5" s="109" t="s">
        <v>194</v>
      </c>
      <c r="E5" s="111" t="s">
        <v>12</v>
      </c>
      <c r="F5" s="213">
        <v>37.32</v>
      </c>
      <c r="G5" s="114" t="s">
        <v>91</v>
      </c>
      <c r="I5" s="124">
        <f t="shared" si="0"/>
        <v>3</v>
      </c>
      <c r="J5" s="150" t="str">
        <f t="shared" si="1"/>
        <v/>
      </c>
      <c r="K5" s="197" t="str">
        <f t="shared" si="2"/>
        <v/>
      </c>
      <c r="L5" s="152">
        <f t="shared" si="3"/>
        <v>3</v>
      </c>
    </row>
    <row r="6" spans="1:12">
      <c r="A6" s="155">
        <v>4</v>
      </c>
      <c r="B6" s="78">
        <v>63</v>
      </c>
      <c r="C6" s="109" t="s">
        <v>95</v>
      </c>
      <c r="D6" s="109" t="s">
        <v>264</v>
      </c>
      <c r="E6" s="110" t="s">
        <v>45</v>
      </c>
      <c r="F6" s="21">
        <v>37.43</v>
      </c>
      <c r="G6" s="114" t="s">
        <v>91</v>
      </c>
      <c r="I6" s="124">
        <f t="shared" si="0"/>
        <v>4</v>
      </c>
      <c r="J6" s="150">
        <f t="shared" si="1"/>
        <v>4</v>
      </c>
      <c r="K6" s="197" t="str">
        <f t="shared" si="2"/>
        <v/>
      </c>
      <c r="L6" s="152" t="str">
        <f t="shared" si="3"/>
        <v/>
      </c>
    </row>
    <row r="7" spans="1:12">
      <c r="A7" s="146">
        <v>5</v>
      </c>
      <c r="B7" s="78">
        <v>57</v>
      </c>
      <c r="C7" s="109" t="s">
        <v>260</v>
      </c>
      <c r="D7" s="109" t="s">
        <v>99</v>
      </c>
      <c r="E7" s="110" t="s">
        <v>45</v>
      </c>
      <c r="F7" s="213">
        <v>38.07</v>
      </c>
      <c r="G7" s="114" t="s">
        <v>261</v>
      </c>
      <c r="I7" s="124">
        <f t="shared" si="0"/>
        <v>5</v>
      </c>
      <c r="J7" s="150">
        <f t="shared" si="1"/>
        <v>5</v>
      </c>
      <c r="K7" s="151" t="str">
        <f t="shared" si="2"/>
        <v/>
      </c>
      <c r="L7" s="152" t="str">
        <f t="shared" si="3"/>
        <v/>
      </c>
    </row>
    <row r="8" spans="1:12">
      <c r="A8" s="155">
        <v>6</v>
      </c>
      <c r="B8" s="78">
        <v>70</v>
      </c>
      <c r="C8" s="109" t="s">
        <v>110</v>
      </c>
      <c r="D8" s="109" t="s">
        <v>266</v>
      </c>
      <c r="E8" s="110" t="s">
        <v>45</v>
      </c>
      <c r="F8" s="21">
        <v>38.22</v>
      </c>
      <c r="G8" s="114" t="s">
        <v>31</v>
      </c>
      <c r="I8" s="124">
        <f t="shared" si="0"/>
        <v>6</v>
      </c>
      <c r="J8" s="150">
        <f t="shared" si="1"/>
        <v>6</v>
      </c>
      <c r="K8" s="151" t="str">
        <f t="shared" si="2"/>
        <v/>
      </c>
      <c r="L8" s="152" t="str">
        <f t="shared" si="3"/>
        <v/>
      </c>
    </row>
    <row r="9" spans="1:12">
      <c r="A9" s="146">
        <v>7</v>
      </c>
      <c r="B9" s="78">
        <v>68</v>
      </c>
      <c r="C9" s="109" t="s">
        <v>265</v>
      </c>
      <c r="D9" s="109" t="s">
        <v>114</v>
      </c>
      <c r="E9" s="110" t="s">
        <v>45</v>
      </c>
      <c r="F9" s="213">
        <v>38.270000000000003</v>
      </c>
      <c r="G9" s="114" t="s">
        <v>31</v>
      </c>
      <c r="I9" s="124">
        <f t="shared" si="0"/>
        <v>7</v>
      </c>
      <c r="J9" s="150">
        <f t="shared" si="1"/>
        <v>7</v>
      </c>
      <c r="K9" s="151" t="str">
        <f t="shared" si="2"/>
        <v/>
      </c>
      <c r="L9" s="152" t="str">
        <f t="shared" si="3"/>
        <v/>
      </c>
    </row>
    <row r="10" spans="1:12">
      <c r="A10" s="146">
        <v>8</v>
      </c>
      <c r="B10" s="78">
        <v>24</v>
      </c>
      <c r="C10" s="109" t="s">
        <v>221</v>
      </c>
      <c r="D10" s="109" t="s">
        <v>222</v>
      </c>
      <c r="E10" s="110" t="s">
        <v>11</v>
      </c>
      <c r="F10" s="21">
        <v>38.51</v>
      </c>
      <c r="G10" s="114" t="s">
        <v>31</v>
      </c>
      <c r="I10" s="124">
        <f t="shared" si="0"/>
        <v>8</v>
      </c>
      <c r="J10" s="150" t="str">
        <f t="shared" si="1"/>
        <v/>
      </c>
      <c r="K10" s="151">
        <f t="shared" si="2"/>
        <v>8</v>
      </c>
      <c r="L10" s="152" t="str">
        <f t="shared" si="3"/>
        <v/>
      </c>
    </row>
    <row r="11" spans="1:12">
      <c r="A11" s="146">
        <v>9</v>
      </c>
      <c r="B11" s="78">
        <v>59</v>
      </c>
      <c r="C11" s="109" t="s">
        <v>89</v>
      </c>
      <c r="D11" s="109" t="s">
        <v>194</v>
      </c>
      <c r="E11" s="110" t="s">
        <v>45</v>
      </c>
      <c r="F11" s="21">
        <v>39.04</v>
      </c>
      <c r="G11" s="114" t="s">
        <v>91</v>
      </c>
      <c r="I11" s="124">
        <f t="shared" si="0"/>
        <v>9</v>
      </c>
      <c r="J11" s="150">
        <f t="shared" si="1"/>
        <v>9</v>
      </c>
      <c r="K11" s="151" t="str">
        <f t="shared" si="2"/>
        <v/>
      </c>
      <c r="L11" s="152" t="str">
        <f t="shared" si="3"/>
        <v/>
      </c>
    </row>
    <row r="12" spans="1:12">
      <c r="A12" s="155">
        <v>10</v>
      </c>
      <c r="B12" s="78">
        <v>18</v>
      </c>
      <c r="C12" s="141" t="s">
        <v>216</v>
      </c>
      <c r="D12" s="141" t="s">
        <v>130</v>
      </c>
      <c r="E12" s="110" t="s">
        <v>11</v>
      </c>
      <c r="F12" s="21">
        <v>39.19</v>
      </c>
      <c r="G12" s="114" t="s">
        <v>91</v>
      </c>
      <c r="I12" s="124">
        <f t="shared" ref="I12:I53" si="4">A12</f>
        <v>10</v>
      </c>
      <c r="J12" s="150" t="str">
        <f t="shared" si="1"/>
        <v/>
      </c>
      <c r="K12" s="151">
        <f t="shared" si="2"/>
        <v>10</v>
      </c>
      <c r="L12" s="152" t="str">
        <f t="shared" si="3"/>
        <v/>
      </c>
    </row>
    <row r="13" spans="1:12">
      <c r="A13" s="146">
        <v>11</v>
      </c>
      <c r="B13" s="78">
        <v>120</v>
      </c>
      <c r="C13" s="109" t="s">
        <v>116</v>
      </c>
      <c r="D13" s="109" t="s">
        <v>117</v>
      </c>
      <c r="E13" s="110" t="s">
        <v>45</v>
      </c>
      <c r="F13" s="213">
        <v>39.299999999999997</v>
      </c>
      <c r="G13" s="114" t="s">
        <v>31</v>
      </c>
      <c r="I13" s="124">
        <f t="shared" si="4"/>
        <v>11</v>
      </c>
      <c r="J13" s="196">
        <f t="shared" si="1"/>
        <v>11</v>
      </c>
      <c r="K13" s="151" t="str">
        <f t="shared" si="2"/>
        <v/>
      </c>
      <c r="L13" s="152" t="str">
        <f t="shared" si="3"/>
        <v/>
      </c>
    </row>
    <row r="14" spans="1:12">
      <c r="A14" s="147">
        <v>12</v>
      </c>
      <c r="B14" s="78">
        <v>2</v>
      </c>
      <c r="C14" s="109" t="s">
        <v>140</v>
      </c>
      <c r="D14" s="109" t="s">
        <v>195</v>
      </c>
      <c r="E14" s="111" t="s">
        <v>12</v>
      </c>
      <c r="F14" s="21">
        <v>39.33</v>
      </c>
      <c r="G14" s="114" t="s">
        <v>91</v>
      </c>
      <c r="I14" s="124">
        <f t="shared" si="4"/>
        <v>12</v>
      </c>
      <c r="J14" s="196" t="str">
        <f t="shared" si="1"/>
        <v/>
      </c>
      <c r="K14" s="151" t="str">
        <f t="shared" si="2"/>
        <v/>
      </c>
      <c r="L14" s="152">
        <f t="shared" si="3"/>
        <v>12</v>
      </c>
    </row>
    <row r="15" spans="1:12">
      <c r="A15" s="155">
        <v>13</v>
      </c>
      <c r="B15" s="78">
        <v>52</v>
      </c>
      <c r="C15" s="109" t="s">
        <v>257</v>
      </c>
      <c r="D15" s="109" t="s">
        <v>100</v>
      </c>
      <c r="E15" s="110" t="s">
        <v>45</v>
      </c>
      <c r="F15" s="21">
        <v>39.35</v>
      </c>
      <c r="G15" s="114" t="s">
        <v>91</v>
      </c>
      <c r="I15" s="124">
        <f t="shared" si="4"/>
        <v>13</v>
      </c>
      <c r="J15" s="196">
        <f t="shared" si="1"/>
        <v>13</v>
      </c>
      <c r="K15" s="151" t="str">
        <f t="shared" si="2"/>
        <v/>
      </c>
      <c r="L15" s="152" t="str">
        <f t="shared" si="3"/>
        <v/>
      </c>
    </row>
    <row r="16" spans="1:12">
      <c r="A16" s="155">
        <v>14</v>
      </c>
      <c r="B16" s="78">
        <v>66</v>
      </c>
      <c r="C16" s="109" t="s">
        <v>94</v>
      </c>
      <c r="D16" s="109" t="s">
        <v>153</v>
      </c>
      <c r="E16" s="110" t="s">
        <v>45</v>
      </c>
      <c r="F16" s="21">
        <v>39.46</v>
      </c>
      <c r="G16" s="114" t="s">
        <v>31</v>
      </c>
      <c r="I16" s="124">
        <f t="shared" si="4"/>
        <v>14</v>
      </c>
      <c r="J16" s="196">
        <f t="shared" si="1"/>
        <v>14</v>
      </c>
      <c r="K16" s="151" t="str">
        <f t="shared" si="2"/>
        <v/>
      </c>
      <c r="L16" s="152" t="str">
        <f t="shared" si="3"/>
        <v/>
      </c>
    </row>
    <row r="17" spans="1:12">
      <c r="A17" s="146">
        <v>15</v>
      </c>
      <c r="B17" s="78">
        <v>23</v>
      </c>
      <c r="C17" s="141" t="s">
        <v>116</v>
      </c>
      <c r="D17" s="141" t="s">
        <v>134</v>
      </c>
      <c r="E17" s="110" t="s">
        <v>11</v>
      </c>
      <c r="F17" s="21">
        <v>40.18</v>
      </c>
      <c r="G17" s="114" t="s">
        <v>91</v>
      </c>
      <c r="I17" s="124">
        <f t="shared" si="4"/>
        <v>15</v>
      </c>
      <c r="J17" s="196" t="str">
        <f t="shared" si="1"/>
        <v/>
      </c>
      <c r="K17" s="151">
        <f t="shared" si="2"/>
        <v>15</v>
      </c>
      <c r="L17" s="152" t="str">
        <f t="shared" si="3"/>
        <v/>
      </c>
    </row>
    <row r="18" spans="1:12">
      <c r="A18" s="155">
        <v>16</v>
      </c>
      <c r="B18" s="78">
        <v>69</v>
      </c>
      <c r="C18" s="109" t="s">
        <v>110</v>
      </c>
      <c r="D18" s="109" t="s">
        <v>111</v>
      </c>
      <c r="E18" s="110" t="s">
        <v>45</v>
      </c>
      <c r="F18" s="213">
        <v>40.380000000000003</v>
      </c>
      <c r="G18" s="114" t="s">
        <v>31</v>
      </c>
      <c r="I18" s="124">
        <f t="shared" si="4"/>
        <v>16</v>
      </c>
      <c r="J18" s="196">
        <f t="shared" si="1"/>
        <v>16</v>
      </c>
      <c r="K18" s="151" t="str">
        <f t="shared" si="2"/>
        <v/>
      </c>
      <c r="L18" s="152" t="str">
        <f t="shared" si="3"/>
        <v/>
      </c>
    </row>
    <row r="19" spans="1:12">
      <c r="A19" s="146">
        <v>17</v>
      </c>
      <c r="B19" s="78">
        <v>22</v>
      </c>
      <c r="C19" s="141" t="s">
        <v>133</v>
      </c>
      <c r="D19" s="141" t="s">
        <v>99</v>
      </c>
      <c r="E19" s="110" t="s">
        <v>11</v>
      </c>
      <c r="F19" s="21">
        <v>40.49</v>
      </c>
      <c r="G19" s="114" t="s">
        <v>91</v>
      </c>
      <c r="I19" s="124">
        <f t="shared" si="4"/>
        <v>17</v>
      </c>
      <c r="J19" s="196" t="str">
        <f t="shared" si="1"/>
        <v/>
      </c>
      <c r="K19" s="151">
        <f t="shared" si="2"/>
        <v>17</v>
      </c>
      <c r="L19" s="152" t="str">
        <f t="shared" si="3"/>
        <v/>
      </c>
    </row>
    <row r="20" spans="1:12">
      <c r="A20" s="155">
        <v>18</v>
      </c>
      <c r="B20" s="78">
        <v>55</v>
      </c>
      <c r="C20" s="109" t="s">
        <v>103</v>
      </c>
      <c r="D20" s="109" t="s">
        <v>104</v>
      </c>
      <c r="E20" s="110" t="s">
        <v>45</v>
      </c>
      <c r="F20" s="21">
        <v>41.2</v>
      </c>
      <c r="G20" s="114" t="s">
        <v>91</v>
      </c>
      <c r="I20" s="124">
        <f t="shared" si="4"/>
        <v>18</v>
      </c>
      <c r="J20" s="196">
        <f t="shared" si="1"/>
        <v>18</v>
      </c>
      <c r="K20" s="151" t="str">
        <f t="shared" si="2"/>
        <v/>
      </c>
      <c r="L20" s="152" t="str">
        <f t="shared" si="3"/>
        <v/>
      </c>
    </row>
    <row r="21" spans="1:12">
      <c r="A21" s="146">
        <v>19</v>
      </c>
      <c r="B21" s="78">
        <v>4</v>
      </c>
      <c r="C21" s="109" t="s">
        <v>141</v>
      </c>
      <c r="D21" s="109" t="s">
        <v>142</v>
      </c>
      <c r="E21" s="111" t="s">
        <v>12</v>
      </c>
      <c r="F21" s="213">
        <v>41.25</v>
      </c>
      <c r="G21" s="114" t="s">
        <v>91</v>
      </c>
      <c r="I21" s="124">
        <f t="shared" si="4"/>
        <v>19</v>
      </c>
      <c r="J21" s="196" t="str">
        <f t="shared" si="1"/>
        <v/>
      </c>
      <c r="K21" s="151" t="str">
        <f t="shared" si="2"/>
        <v/>
      </c>
      <c r="L21" s="152">
        <f t="shared" si="3"/>
        <v>19</v>
      </c>
    </row>
    <row r="22" spans="1:12">
      <c r="A22" s="155">
        <v>20</v>
      </c>
      <c r="B22" s="78">
        <v>5</v>
      </c>
      <c r="C22" s="141" t="s">
        <v>128</v>
      </c>
      <c r="D22" s="141" t="s">
        <v>197</v>
      </c>
      <c r="E22" s="111" t="s">
        <v>12</v>
      </c>
      <c r="F22" s="21">
        <v>41.44</v>
      </c>
      <c r="G22" s="114" t="s">
        <v>31</v>
      </c>
      <c r="I22" s="124">
        <f t="shared" si="4"/>
        <v>20</v>
      </c>
      <c r="J22" s="196" t="str">
        <f t="shared" si="1"/>
        <v/>
      </c>
      <c r="K22" s="197" t="str">
        <f t="shared" si="2"/>
        <v/>
      </c>
      <c r="L22" s="152">
        <f t="shared" si="3"/>
        <v>20</v>
      </c>
    </row>
    <row r="23" spans="1:12">
      <c r="A23" s="146">
        <v>21</v>
      </c>
      <c r="B23" s="78">
        <v>33</v>
      </c>
      <c r="C23" s="109" t="s">
        <v>161</v>
      </c>
      <c r="D23" s="109" t="s">
        <v>146</v>
      </c>
      <c r="E23" s="110" t="s">
        <v>11</v>
      </c>
      <c r="F23" s="213">
        <v>41.57</v>
      </c>
      <c r="G23" s="114" t="s">
        <v>31</v>
      </c>
      <c r="I23" s="124">
        <f t="shared" si="4"/>
        <v>21</v>
      </c>
      <c r="J23" s="196" t="str">
        <f t="shared" si="1"/>
        <v/>
      </c>
      <c r="K23" s="197">
        <f t="shared" si="2"/>
        <v>21</v>
      </c>
      <c r="L23" s="152" t="str">
        <f t="shared" si="3"/>
        <v/>
      </c>
    </row>
    <row r="24" spans="1:12">
      <c r="A24" s="155">
        <v>22</v>
      </c>
      <c r="B24" s="78">
        <v>26</v>
      </c>
      <c r="C24" s="109" t="s">
        <v>224</v>
      </c>
      <c r="D24" s="109" t="s">
        <v>225</v>
      </c>
      <c r="E24" s="110" t="s">
        <v>11</v>
      </c>
      <c r="F24" s="213">
        <v>42.09</v>
      </c>
      <c r="G24" s="114" t="s">
        <v>91</v>
      </c>
      <c r="I24" s="124">
        <f t="shared" si="4"/>
        <v>22</v>
      </c>
      <c r="J24" s="196" t="str">
        <f t="shared" si="1"/>
        <v/>
      </c>
      <c r="K24" s="197">
        <f t="shared" si="2"/>
        <v>22</v>
      </c>
      <c r="L24" s="152" t="str">
        <f t="shared" si="3"/>
        <v/>
      </c>
    </row>
    <row r="25" spans="1:12">
      <c r="A25" s="146">
        <v>23</v>
      </c>
      <c r="B25" s="78">
        <v>16</v>
      </c>
      <c r="C25" s="109" t="s">
        <v>118</v>
      </c>
      <c r="D25" s="109" t="s">
        <v>165</v>
      </c>
      <c r="E25" s="111" t="s">
        <v>12</v>
      </c>
      <c r="F25" s="21">
        <v>42.42</v>
      </c>
      <c r="G25" s="114" t="s">
        <v>31</v>
      </c>
      <c r="I25" s="124">
        <f t="shared" si="4"/>
        <v>23</v>
      </c>
      <c r="J25" s="196" t="str">
        <f t="shared" si="1"/>
        <v/>
      </c>
      <c r="K25" s="197" t="str">
        <f t="shared" si="2"/>
        <v/>
      </c>
      <c r="L25" s="152">
        <f t="shared" si="3"/>
        <v>23</v>
      </c>
    </row>
    <row r="26" spans="1:12">
      <c r="A26" s="155">
        <v>24</v>
      </c>
      <c r="B26" s="78">
        <v>94</v>
      </c>
      <c r="C26" s="68" t="s">
        <v>314</v>
      </c>
      <c r="D26" s="71" t="s">
        <v>315</v>
      </c>
      <c r="E26" s="280" t="s">
        <v>45</v>
      </c>
      <c r="F26" s="213">
        <v>42.48</v>
      </c>
      <c r="G26" s="126" t="s">
        <v>31</v>
      </c>
      <c r="I26" s="124">
        <f t="shared" si="4"/>
        <v>24</v>
      </c>
      <c r="J26" s="196">
        <f t="shared" si="1"/>
        <v>24</v>
      </c>
      <c r="K26" s="197" t="str">
        <f t="shared" si="2"/>
        <v/>
      </c>
      <c r="L26" s="152" t="str">
        <f t="shared" si="3"/>
        <v/>
      </c>
    </row>
    <row r="27" spans="1:12">
      <c r="A27" s="146">
        <v>25</v>
      </c>
      <c r="B27" s="78">
        <v>10</v>
      </c>
      <c r="C27" s="109" t="s">
        <v>52</v>
      </c>
      <c r="D27" s="109" t="s">
        <v>143</v>
      </c>
      <c r="E27" s="111" t="s">
        <v>12</v>
      </c>
      <c r="F27" s="213">
        <v>43.26</v>
      </c>
      <c r="G27" s="114" t="s">
        <v>31</v>
      </c>
      <c r="I27" s="124">
        <f t="shared" si="4"/>
        <v>25</v>
      </c>
      <c r="J27" s="196" t="str">
        <f t="shared" si="1"/>
        <v/>
      </c>
      <c r="K27" s="197" t="str">
        <f t="shared" si="2"/>
        <v/>
      </c>
      <c r="L27" s="152">
        <f t="shared" si="3"/>
        <v>25</v>
      </c>
    </row>
    <row r="28" spans="1:12">
      <c r="A28" s="155">
        <v>26</v>
      </c>
      <c r="B28" s="78">
        <v>3</v>
      </c>
      <c r="C28" s="109" t="s">
        <v>107</v>
      </c>
      <c r="D28" s="109" t="s">
        <v>196</v>
      </c>
      <c r="E28" s="111" t="s">
        <v>12</v>
      </c>
      <c r="F28" s="213">
        <v>43.31</v>
      </c>
      <c r="G28" s="114" t="s">
        <v>31</v>
      </c>
      <c r="I28" s="124">
        <f t="shared" si="4"/>
        <v>26</v>
      </c>
      <c r="J28" s="196" t="str">
        <f t="shared" si="1"/>
        <v/>
      </c>
      <c r="K28" s="197" t="str">
        <f t="shared" si="2"/>
        <v/>
      </c>
      <c r="L28" s="152">
        <f t="shared" si="3"/>
        <v>26</v>
      </c>
    </row>
    <row r="29" spans="1:12">
      <c r="A29" s="146">
        <v>27</v>
      </c>
      <c r="B29" s="78">
        <v>32</v>
      </c>
      <c r="C29" s="141" t="s">
        <v>118</v>
      </c>
      <c r="D29" s="141" t="s">
        <v>231</v>
      </c>
      <c r="E29" s="110" t="s">
        <v>11</v>
      </c>
      <c r="F29" s="21">
        <v>43.37</v>
      </c>
      <c r="G29" s="114" t="s">
        <v>91</v>
      </c>
      <c r="I29" s="124">
        <f t="shared" si="4"/>
        <v>27</v>
      </c>
      <c r="J29" s="196" t="str">
        <f t="shared" si="1"/>
        <v/>
      </c>
      <c r="K29" s="197">
        <f t="shared" si="2"/>
        <v>27</v>
      </c>
      <c r="L29" s="152" t="str">
        <f t="shared" si="3"/>
        <v/>
      </c>
    </row>
    <row r="30" spans="1:12">
      <c r="A30" s="155">
        <v>28</v>
      </c>
      <c r="B30" s="78">
        <v>67</v>
      </c>
      <c r="C30" s="109" t="s">
        <v>107</v>
      </c>
      <c r="D30" s="109" t="s">
        <v>119</v>
      </c>
      <c r="E30" s="110" t="s">
        <v>45</v>
      </c>
      <c r="F30" s="21">
        <v>43.46</v>
      </c>
      <c r="G30" s="114" t="s">
        <v>31</v>
      </c>
      <c r="I30" s="124">
        <f t="shared" si="4"/>
        <v>28</v>
      </c>
      <c r="J30" s="196">
        <f t="shared" si="1"/>
        <v>28</v>
      </c>
      <c r="K30" s="197" t="str">
        <f t="shared" si="2"/>
        <v/>
      </c>
      <c r="L30" s="152" t="str">
        <f t="shared" si="3"/>
        <v/>
      </c>
    </row>
    <row r="31" spans="1:12">
      <c r="A31" s="146">
        <v>29</v>
      </c>
      <c r="B31" s="78">
        <v>9</v>
      </c>
      <c r="C31" s="109" t="s">
        <v>166</v>
      </c>
      <c r="D31" s="109" t="s">
        <v>167</v>
      </c>
      <c r="E31" s="111" t="s">
        <v>12</v>
      </c>
      <c r="F31" s="213">
        <v>44.46</v>
      </c>
      <c r="G31" s="114" t="s">
        <v>31</v>
      </c>
      <c r="I31" s="124">
        <f t="shared" si="4"/>
        <v>29</v>
      </c>
      <c r="J31" s="196" t="str">
        <f t="shared" si="1"/>
        <v/>
      </c>
      <c r="K31" s="151" t="str">
        <f t="shared" si="2"/>
        <v/>
      </c>
      <c r="L31" s="152">
        <f t="shared" si="3"/>
        <v>29</v>
      </c>
    </row>
    <row r="32" spans="1:12">
      <c r="A32" s="155">
        <v>30</v>
      </c>
      <c r="B32" s="78">
        <v>15</v>
      </c>
      <c r="C32" s="109" t="s">
        <v>203</v>
      </c>
      <c r="D32" s="109" t="s">
        <v>204</v>
      </c>
      <c r="E32" s="111" t="s">
        <v>12</v>
      </c>
      <c r="F32" s="21">
        <v>44.58</v>
      </c>
      <c r="G32" s="114" t="s">
        <v>31</v>
      </c>
      <c r="I32" s="124">
        <f t="shared" si="4"/>
        <v>30</v>
      </c>
      <c r="J32" s="196" t="str">
        <f t="shared" si="1"/>
        <v/>
      </c>
      <c r="K32" s="197" t="str">
        <f t="shared" si="2"/>
        <v/>
      </c>
      <c r="L32" s="152">
        <f t="shared" si="3"/>
        <v>30</v>
      </c>
    </row>
    <row r="33" spans="1:12">
      <c r="A33" s="146">
        <v>31</v>
      </c>
      <c r="B33" s="78">
        <v>30</v>
      </c>
      <c r="C33" s="109" t="s">
        <v>136</v>
      </c>
      <c r="D33" s="109" t="s">
        <v>230</v>
      </c>
      <c r="E33" s="110" t="s">
        <v>11</v>
      </c>
      <c r="F33" s="213">
        <v>45.19</v>
      </c>
      <c r="G33" s="114" t="s">
        <v>31</v>
      </c>
      <c r="I33" s="124">
        <f t="shared" si="4"/>
        <v>31</v>
      </c>
      <c r="J33" s="196" t="str">
        <f t="shared" si="1"/>
        <v/>
      </c>
      <c r="K33" s="197">
        <f t="shared" si="2"/>
        <v>31</v>
      </c>
      <c r="L33" s="152" t="str">
        <f t="shared" si="3"/>
        <v/>
      </c>
    </row>
    <row r="34" spans="1:12">
      <c r="A34" s="155">
        <v>32</v>
      </c>
      <c r="B34" s="78">
        <v>101</v>
      </c>
      <c r="C34" s="71" t="s">
        <v>108</v>
      </c>
      <c r="D34" s="71" t="s">
        <v>330</v>
      </c>
      <c r="E34" s="354" t="s">
        <v>12</v>
      </c>
      <c r="F34" s="21">
        <v>45.38</v>
      </c>
      <c r="G34" s="99" t="s">
        <v>31</v>
      </c>
      <c r="I34" s="124">
        <f t="shared" si="4"/>
        <v>32</v>
      </c>
      <c r="J34" s="196" t="str">
        <f t="shared" si="1"/>
        <v/>
      </c>
      <c r="K34" s="197" t="str">
        <f t="shared" si="2"/>
        <v/>
      </c>
      <c r="L34" s="152">
        <f t="shared" si="3"/>
        <v>32</v>
      </c>
    </row>
    <row r="35" spans="1:12">
      <c r="A35" s="146">
        <v>33</v>
      </c>
      <c r="B35" s="78">
        <v>13</v>
      </c>
      <c r="C35" s="109" t="s">
        <v>150</v>
      </c>
      <c r="D35" s="109" t="s">
        <v>202</v>
      </c>
      <c r="E35" s="111" t="s">
        <v>12</v>
      </c>
      <c r="F35" s="21">
        <v>46.24</v>
      </c>
      <c r="G35" s="114" t="s">
        <v>91</v>
      </c>
      <c r="I35" s="124">
        <f t="shared" si="4"/>
        <v>33</v>
      </c>
      <c r="J35" s="196" t="str">
        <f t="shared" ref="J35:J53" si="5">IF($E35="RAFAA",$A35,"")</f>
        <v/>
      </c>
      <c r="K35" s="197" t="str">
        <f t="shared" ref="K35:K53" si="6">IF($E35="Police",$A35,"")</f>
        <v/>
      </c>
      <c r="L35" s="152">
        <f t="shared" ref="L35:L53" si="7">IF($E35="Fire",$A35,"")</f>
        <v>33</v>
      </c>
    </row>
    <row r="36" spans="1:12">
      <c r="A36" s="155">
        <v>34</v>
      </c>
      <c r="B36" s="78">
        <v>28</v>
      </c>
      <c r="C36" s="109" t="s">
        <v>144</v>
      </c>
      <c r="D36" s="109" t="s">
        <v>228</v>
      </c>
      <c r="E36" s="110" t="s">
        <v>11</v>
      </c>
      <c r="F36" s="213">
        <v>46.55</v>
      </c>
      <c r="G36" s="114" t="s">
        <v>31</v>
      </c>
      <c r="I36" s="124">
        <f t="shared" si="4"/>
        <v>34</v>
      </c>
      <c r="J36" s="196" t="str">
        <f t="shared" si="5"/>
        <v/>
      </c>
      <c r="K36" s="197">
        <f t="shared" si="6"/>
        <v>34</v>
      </c>
      <c r="L36" s="152" t="str">
        <f t="shared" si="7"/>
        <v/>
      </c>
    </row>
    <row r="37" spans="1:12">
      <c r="A37" s="146">
        <v>35</v>
      </c>
      <c r="B37" s="78">
        <v>20</v>
      </c>
      <c r="C37" s="109" t="s">
        <v>217</v>
      </c>
      <c r="D37" s="109" t="s">
        <v>218</v>
      </c>
      <c r="E37" s="110" t="s">
        <v>11</v>
      </c>
      <c r="F37" s="21">
        <v>46.58</v>
      </c>
      <c r="G37" s="114" t="s">
        <v>91</v>
      </c>
      <c r="I37" s="124">
        <f t="shared" si="4"/>
        <v>35</v>
      </c>
      <c r="J37" s="196" t="str">
        <f t="shared" si="5"/>
        <v/>
      </c>
      <c r="K37" s="197">
        <f t="shared" si="6"/>
        <v>35</v>
      </c>
      <c r="L37" s="152" t="str">
        <f t="shared" si="7"/>
        <v/>
      </c>
    </row>
    <row r="38" spans="1:12">
      <c r="A38" s="155">
        <v>36</v>
      </c>
      <c r="B38" s="78">
        <v>6</v>
      </c>
      <c r="C38" s="109" t="s">
        <v>136</v>
      </c>
      <c r="D38" s="109" t="s">
        <v>170</v>
      </c>
      <c r="E38" s="111" t="s">
        <v>12</v>
      </c>
      <c r="F38" s="21">
        <v>47.02</v>
      </c>
      <c r="G38" s="114" t="s">
        <v>31</v>
      </c>
      <c r="I38" s="124">
        <f t="shared" si="4"/>
        <v>36</v>
      </c>
      <c r="J38" s="196" t="str">
        <f t="shared" si="5"/>
        <v/>
      </c>
      <c r="K38" s="197" t="str">
        <f t="shared" si="6"/>
        <v/>
      </c>
      <c r="L38" s="152">
        <f t="shared" si="7"/>
        <v>36</v>
      </c>
    </row>
    <row r="39" spans="1:12">
      <c r="A39" s="146">
        <v>37</v>
      </c>
      <c r="B39" s="78">
        <v>65</v>
      </c>
      <c r="C39" s="109" t="s">
        <v>112</v>
      </c>
      <c r="D39" s="109" t="s">
        <v>113</v>
      </c>
      <c r="E39" s="111" t="s">
        <v>45</v>
      </c>
      <c r="F39" s="213">
        <v>47.06</v>
      </c>
      <c r="G39" s="114" t="s">
        <v>31</v>
      </c>
      <c r="I39" s="124">
        <f t="shared" si="4"/>
        <v>37</v>
      </c>
      <c r="J39" s="196">
        <f t="shared" si="5"/>
        <v>37</v>
      </c>
      <c r="K39" s="197" t="str">
        <f t="shared" si="6"/>
        <v/>
      </c>
      <c r="L39" s="152" t="str">
        <f t="shared" si="7"/>
        <v/>
      </c>
    </row>
    <row r="40" spans="1:12">
      <c r="A40" s="155">
        <v>38</v>
      </c>
      <c r="B40" s="78">
        <v>14</v>
      </c>
      <c r="C40" s="109" t="s">
        <v>144</v>
      </c>
      <c r="D40" s="109" t="s">
        <v>145</v>
      </c>
      <c r="E40" s="111" t="s">
        <v>12</v>
      </c>
      <c r="F40" s="21">
        <v>47.2</v>
      </c>
      <c r="G40" s="114" t="s">
        <v>31</v>
      </c>
      <c r="I40" s="124">
        <f t="shared" si="4"/>
        <v>38</v>
      </c>
      <c r="J40" s="196" t="str">
        <f t="shared" si="5"/>
        <v/>
      </c>
      <c r="K40" s="197" t="str">
        <f t="shared" si="6"/>
        <v/>
      </c>
      <c r="L40" s="152">
        <f t="shared" si="7"/>
        <v>38</v>
      </c>
    </row>
    <row r="41" spans="1:12">
      <c r="A41" s="146">
        <v>39</v>
      </c>
      <c r="B41" s="78">
        <v>12</v>
      </c>
      <c r="C41" s="109" t="s">
        <v>96</v>
      </c>
      <c r="D41" s="109" t="s">
        <v>168</v>
      </c>
      <c r="E41" s="111" t="s">
        <v>12</v>
      </c>
      <c r="F41" s="213">
        <v>47.34</v>
      </c>
      <c r="G41" s="114" t="s">
        <v>91</v>
      </c>
      <c r="I41" s="124">
        <f t="shared" si="4"/>
        <v>39</v>
      </c>
      <c r="J41" s="196" t="str">
        <f t="shared" si="5"/>
        <v/>
      </c>
      <c r="K41" s="197" t="str">
        <f t="shared" si="6"/>
        <v/>
      </c>
      <c r="L41" s="152">
        <f t="shared" si="7"/>
        <v>39</v>
      </c>
    </row>
    <row r="42" spans="1:12">
      <c r="A42" s="155">
        <v>40</v>
      </c>
      <c r="B42" s="78">
        <v>8</v>
      </c>
      <c r="C42" s="109" t="s">
        <v>105</v>
      </c>
      <c r="D42" s="109" t="s">
        <v>200</v>
      </c>
      <c r="E42" s="111" t="s">
        <v>12</v>
      </c>
      <c r="F42" s="21">
        <v>47.56</v>
      </c>
      <c r="G42" s="114" t="s">
        <v>31</v>
      </c>
      <c r="I42" s="124">
        <f t="shared" si="4"/>
        <v>40</v>
      </c>
      <c r="J42" s="196" t="str">
        <f t="shared" si="5"/>
        <v/>
      </c>
      <c r="K42" s="197" t="str">
        <f t="shared" si="6"/>
        <v/>
      </c>
      <c r="L42" s="152">
        <f t="shared" si="7"/>
        <v>40</v>
      </c>
    </row>
    <row r="43" spans="1:12">
      <c r="A43" s="146">
        <v>41</v>
      </c>
      <c r="B43" s="78">
        <v>11</v>
      </c>
      <c r="C43" s="109" t="s">
        <v>108</v>
      </c>
      <c r="D43" s="109" t="s">
        <v>201</v>
      </c>
      <c r="E43" s="111" t="s">
        <v>12</v>
      </c>
      <c r="F43" s="21">
        <v>50.37</v>
      </c>
      <c r="G43" s="114" t="s">
        <v>91</v>
      </c>
      <c r="I43" s="124">
        <f t="shared" si="4"/>
        <v>41</v>
      </c>
      <c r="J43" s="196" t="str">
        <f t="shared" si="5"/>
        <v/>
      </c>
      <c r="K43" s="197" t="str">
        <f t="shared" si="6"/>
        <v/>
      </c>
      <c r="L43" s="152">
        <f t="shared" si="7"/>
        <v>41</v>
      </c>
    </row>
    <row r="44" spans="1:12">
      <c r="A44" s="155">
        <v>42</v>
      </c>
      <c r="B44" s="78">
        <v>104</v>
      </c>
      <c r="C44" s="71" t="s">
        <v>144</v>
      </c>
      <c r="D44" s="71" t="s">
        <v>343</v>
      </c>
      <c r="E44" s="30" t="s">
        <v>45</v>
      </c>
      <c r="F44" s="21">
        <v>52.07</v>
      </c>
      <c r="G44" s="126" t="s">
        <v>91</v>
      </c>
      <c r="I44" s="124">
        <f t="shared" si="4"/>
        <v>42</v>
      </c>
      <c r="J44" s="196">
        <f t="shared" si="5"/>
        <v>42</v>
      </c>
      <c r="K44" s="197" t="str">
        <f t="shared" si="6"/>
        <v/>
      </c>
      <c r="L44" s="152" t="str">
        <f t="shared" si="7"/>
        <v/>
      </c>
    </row>
    <row r="45" spans="1:12" hidden="1">
      <c r="A45" s="146">
        <v>43</v>
      </c>
      <c r="B45" s="78"/>
      <c r="C45" s="71"/>
      <c r="D45" s="71"/>
      <c r="E45" s="30"/>
      <c r="F45" s="213"/>
      <c r="G45" s="126"/>
      <c r="I45" s="124">
        <f t="shared" si="4"/>
        <v>43</v>
      </c>
      <c r="J45" s="196" t="str">
        <f t="shared" si="5"/>
        <v/>
      </c>
      <c r="K45" s="197" t="str">
        <f t="shared" si="6"/>
        <v/>
      </c>
      <c r="L45" s="198" t="str">
        <f t="shared" si="7"/>
        <v/>
      </c>
    </row>
    <row r="46" spans="1:12" hidden="1">
      <c r="A46" s="155">
        <v>44</v>
      </c>
      <c r="B46" s="78"/>
      <c r="C46" s="71"/>
      <c r="D46" s="71"/>
      <c r="E46" s="223"/>
      <c r="F46" s="21"/>
      <c r="G46" s="99"/>
      <c r="I46" s="124">
        <f t="shared" si="4"/>
        <v>44</v>
      </c>
      <c r="J46" s="196" t="str">
        <f t="shared" si="5"/>
        <v/>
      </c>
      <c r="K46" s="197" t="str">
        <f t="shared" si="6"/>
        <v/>
      </c>
      <c r="L46" s="198" t="str">
        <f t="shared" si="7"/>
        <v/>
      </c>
    </row>
    <row r="47" spans="1:12" hidden="1">
      <c r="A47" s="146">
        <v>45</v>
      </c>
      <c r="B47" s="78"/>
      <c r="C47" s="71"/>
      <c r="D47" s="71"/>
      <c r="E47" s="223"/>
      <c r="F47" s="21"/>
      <c r="G47" s="126"/>
      <c r="I47" s="124">
        <f t="shared" si="4"/>
        <v>45</v>
      </c>
      <c r="J47" s="196" t="str">
        <f t="shared" si="5"/>
        <v/>
      </c>
      <c r="K47" s="197" t="str">
        <f t="shared" si="6"/>
        <v/>
      </c>
      <c r="L47" s="198" t="str">
        <f t="shared" si="7"/>
        <v/>
      </c>
    </row>
    <row r="48" spans="1:12" hidden="1">
      <c r="A48" s="155">
        <v>46</v>
      </c>
      <c r="B48" s="78"/>
      <c r="C48" s="71"/>
      <c r="D48" s="71"/>
      <c r="E48" s="30"/>
      <c r="F48" s="213"/>
      <c r="G48" s="99"/>
      <c r="I48" s="124">
        <f t="shared" si="4"/>
        <v>46</v>
      </c>
      <c r="J48" s="196" t="str">
        <f t="shared" si="5"/>
        <v/>
      </c>
      <c r="K48" s="197" t="str">
        <f t="shared" si="6"/>
        <v/>
      </c>
      <c r="L48" s="198" t="str">
        <f t="shared" si="7"/>
        <v/>
      </c>
    </row>
    <row r="49" spans="1:12" hidden="1">
      <c r="A49" s="146">
        <v>47</v>
      </c>
      <c r="B49" s="78"/>
      <c r="C49" s="71"/>
      <c r="D49" s="71"/>
      <c r="E49" s="30"/>
      <c r="F49" s="213"/>
      <c r="G49" s="126"/>
      <c r="I49" s="124">
        <f t="shared" si="4"/>
        <v>47</v>
      </c>
      <c r="J49" s="196" t="str">
        <f t="shared" si="5"/>
        <v/>
      </c>
      <c r="K49" s="197" t="str">
        <f t="shared" si="6"/>
        <v/>
      </c>
      <c r="L49" s="198" t="str">
        <f t="shared" si="7"/>
        <v/>
      </c>
    </row>
    <row r="50" spans="1:12" hidden="1">
      <c r="A50" s="155">
        <v>48</v>
      </c>
      <c r="B50" s="78"/>
      <c r="C50" s="70"/>
      <c r="D50" s="70"/>
      <c r="E50" s="34"/>
      <c r="F50" s="21"/>
      <c r="G50" s="99"/>
      <c r="I50" s="124">
        <f t="shared" si="4"/>
        <v>48</v>
      </c>
      <c r="J50" s="196" t="str">
        <f t="shared" si="5"/>
        <v/>
      </c>
      <c r="K50" s="197" t="str">
        <f t="shared" si="6"/>
        <v/>
      </c>
      <c r="L50" s="198" t="str">
        <f t="shared" si="7"/>
        <v/>
      </c>
    </row>
    <row r="51" spans="1:12" hidden="1">
      <c r="A51" s="146">
        <v>49</v>
      </c>
      <c r="B51" s="17"/>
      <c r="C51" s="70"/>
      <c r="D51" s="141"/>
      <c r="E51" s="34"/>
      <c r="F51" s="213"/>
      <c r="G51" s="114"/>
      <c r="I51" s="124">
        <f t="shared" si="4"/>
        <v>49</v>
      </c>
      <c r="J51" s="196" t="str">
        <f t="shared" si="5"/>
        <v/>
      </c>
      <c r="K51" s="197" t="str">
        <f t="shared" si="6"/>
        <v/>
      </c>
      <c r="L51" s="198" t="str">
        <f t="shared" si="7"/>
        <v/>
      </c>
    </row>
    <row r="52" spans="1:12" hidden="1">
      <c r="A52" s="155">
        <v>50</v>
      </c>
      <c r="B52" s="17"/>
      <c r="C52" s="67"/>
      <c r="D52" s="67"/>
      <c r="E52" s="34"/>
      <c r="F52" s="21"/>
      <c r="G52" s="126"/>
      <c r="I52" s="124">
        <f t="shared" si="4"/>
        <v>50</v>
      </c>
      <c r="J52" s="196" t="str">
        <f t="shared" si="5"/>
        <v/>
      </c>
      <c r="K52" s="197" t="str">
        <f t="shared" si="6"/>
        <v/>
      </c>
      <c r="L52" s="198" t="str">
        <f t="shared" si="7"/>
        <v/>
      </c>
    </row>
    <row r="53" spans="1:12" ht="13.5" hidden="1" thickBot="1">
      <c r="A53" s="146">
        <v>51</v>
      </c>
      <c r="B53" s="102"/>
      <c r="C53" s="76"/>
      <c r="D53" s="75"/>
      <c r="E53" s="43"/>
      <c r="F53" s="103"/>
      <c r="G53" s="127"/>
      <c r="I53" s="124">
        <f t="shared" si="4"/>
        <v>51</v>
      </c>
      <c r="J53" s="218" t="str">
        <f t="shared" si="5"/>
        <v/>
      </c>
      <c r="K53" s="219" t="str">
        <f t="shared" si="6"/>
        <v/>
      </c>
      <c r="L53" s="220" t="str">
        <f t="shared" si="7"/>
        <v/>
      </c>
    </row>
    <row r="54" spans="1:12" hidden="1"/>
    <row r="55" spans="1:12" ht="13.5" hidden="1" thickBot="1"/>
    <row r="56" spans="1:12" ht="13.5" hidden="1" thickBot="1">
      <c r="A56" s="257" t="s">
        <v>47</v>
      </c>
      <c r="B56" s="263">
        <v>1</v>
      </c>
      <c r="C56" s="264">
        <v>2</v>
      </c>
      <c r="D56" s="264">
        <v>3</v>
      </c>
      <c r="E56" s="264">
        <v>4</v>
      </c>
      <c r="F56" s="264">
        <v>5</v>
      </c>
      <c r="G56" s="265">
        <v>6</v>
      </c>
      <c r="H56" s="257" t="s">
        <v>154</v>
      </c>
      <c r="J56" s="286" t="s">
        <v>48</v>
      </c>
      <c r="K56" s="284" t="s">
        <v>47</v>
      </c>
      <c r="L56" s="285" t="s">
        <v>33</v>
      </c>
    </row>
    <row r="57" spans="1:12" hidden="1">
      <c r="A57" s="260" t="s">
        <v>8</v>
      </c>
      <c r="B57" s="261">
        <f>SMALL($J3:$J53,1)</f>
        <v>1</v>
      </c>
      <c r="C57" s="92">
        <f>SMALL($J3:$J53,2)</f>
        <v>2</v>
      </c>
      <c r="D57" s="92">
        <f>SMALL($J3:$J53,3)</f>
        <v>4</v>
      </c>
      <c r="E57" s="92">
        <f>SMALL($J3:$J53,4)</f>
        <v>5</v>
      </c>
      <c r="F57" s="92">
        <f>SMALL($J3:$J53,5)</f>
        <v>6</v>
      </c>
      <c r="G57" s="262">
        <f>SMALL($J3:$J53,6)</f>
        <v>7</v>
      </c>
      <c r="H57" s="260">
        <f>SUM(B57:G57)</f>
        <v>25</v>
      </c>
      <c r="J57" s="236">
        <v>1</v>
      </c>
      <c r="K57" s="279" t="s">
        <v>8</v>
      </c>
      <c r="L57" s="282">
        <f>H57</f>
        <v>25</v>
      </c>
    </row>
    <row r="58" spans="1:12" hidden="1">
      <c r="A58" s="124" t="s">
        <v>11</v>
      </c>
      <c r="B58" s="142">
        <f>SMALL($K3:$K53,1)</f>
        <v>8</v>
      </c>
      <c r="C58" s="61">
        <f>SMALL($K3:$K53,2)</f>
        <v>10</v>
      </c>
      <c r="D58" s="61">
        <f>SMALL($K3:$K53,3)</f>
        <v>15</v>
      </c>
      <c r="E58" s="61">
        <f>SMALL($K3:$K53,4)</f>
        <v>17</v>
      </c>
      <c r="F58" s="61">
        <f>SMALL($K3:$K53,5)</f>
        <v>21</v>
      </c>
      <c r="G58" s="258">
        <f>SMALL($K3:$K53,6)</f>
        <v>22</v>
      </c>
      <c r="H58" s="124">
        <f t="shared" ref="H58:H59" si="8">SUM(B58:G58)</f>
        <v>93</v>
      </c>
      <c r="J58" s="236">
        <v>2</v>
      </c>
      <c r="K58" s="279" t="s">
        <v>11</v>
      </c>
      <c r="L58" s="282">
        <f t="shared" ref="L58:L59" si="9">H58</f>
        <v>93</v>
      </c>
    </row>
    <row r="59" spans="1:12" ht="13.5" hidden="1" thickBot="1">
      <c r="A59" s="125" t="s">
        <v>12</v>
      </c>
      <c r="B59" s="143">
        <f>SMALL($L3:$L53,1)</f>
        <v>3</v>
      </c>
      <c r="C59" s="97">
        <f>SMALL($L3:$L53,2)</f>
        <v>12</v>
      </c>
      <c r="D59" s="97">
        <f>SMALL($L3:$L53,3)</f>
        <v>19</v>
      </c>
      <c r="E59" s="97">
        <f>SMALL($L3:$L53,4)</f>
        <v>20</v>
      </c>
      <c r="F59" s="97">
        <f>SMALL($L3:$L53,5)</f>
        <v>23</v>
      </c>
      <c r="G59" s="259">
        <f>SMALL($L3:$L53,6)</f>
        <v>25</v>
      </c>
      <c r="H59" s="125">
        <f t="shared" si="8"/>
        <v>102</v>
      </c>
      <c r="J59" s="287">
        <v>3</v>
      </c>
      <c r="K59" s="283" t="s">
        <v>12</v>
      </c>
      <c r="L59" s="127">
        <f t="shared" si="9"/>
        <v>102</v>
      </c>
    </row>
    <row r="60" spans="1:12" hidden="1"/>
  </sheetData>
  <mergeCells count="1">
    <mergeCell ref="A1:H1"/>
  </mergeCells>
  <phoneticPr fontId="0" type="noConversion"/>
  <pageMargins left="0.7" right="0.7" top="0.75" bottom="0.75" header="0.3" footer="0.3"/>
  <pageSetup paperSize="9"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autoPageBreaks="0"/>
  </sheetPr>
  <dimension ref="A1:J42"/>
  <sheetViews>
    <sheetView zoomScale="115" zoomScaleNormal="115" zoomScalePageLayoutView="115" workbookViewId="0">
      <selection activeCell="M12" sqref="M12"/>
    </sheetView>
  </sheetViews>
  <sheetFormatPr defaultColWidth="8.85546875" defaultRowHeight="12.75"/>
  <cols>
    <col min="1" max="1" width="4.85546875" bestFit="1" customWidth="1"/>
    <col min="2" max="2" width="8.42578125" customWidth="1"/>
    <col min="3" max="4" width="10" customWidth="1"/>
    <col min="5" max="5" width="11.140625" customWidth="1"/>
    <col min="6" max="6" width="10.85546875" bestFit="1" customWidth="1"/>
    <col min="7" max="7" width="10.85546875" customWidth="1"/>
    <col min="8" max="8" width="7" hidden="1" customWidth="1"/>
    <col min="9" max="9" width="4.42578125" bestFit="1" customWidth="1"/>
    <col min="10" max="10" width="6" bestFit="1" customWidth="1"/>
  </cols>
  <sheetData>
    <row r="1" spans="1:10" ht="15.75" thickBot="1">
      <c r="A1" s="389" t="s">
        <v>192</v>
      </c>
      <c r="B1" s="389"/>
      <c r="C1" s="389"/>
      <c r="D1" s="389"/>
      <c r="E1" s="389"/>
      <c r="F1" s="389"/>
      <c r="G1" s="389"/>
      <c r="H1" s="389"/>
      <c r="I1" s="389"/>
      <c r="J1" s="389"/>
    </row>
    <row r="2" spans="1:10" ht="26.25" thickBot="1">
      <c r="A2" s="164" t="s">
        <v>16</v>
      </c>
      <c r="B2" s="62" t="s">
        <v>15</v>
      </c>
      <c r="C2" s="63" t="s">
        <v>17</v>
      </c>
      <c r="D2" s="63" t="s">
        <v>0</v>
      </c>
      <c r="E2" s="63" t="s">
        <v>9</v>
      </c>
      <c r="F2" s="64" t="s">
        <v>3</v>
      </c>
      <c r="G2" s="238" t="s">
        <v>18</v>
      </c>
      <c r="H2" s="202" t="s">
        <v>33</v>
      </c>
      <c r="I2" s="3" t="s">
        <v>8</v>
      </c>
      <c r="J2" s="88" t="s">
        <v>34</v>
      </c>
    </row>
    <row r="3" spans="1:10">
      <c r="A3" s="154">
        <v>1</v>
      </c>
      <c r="B3" s="78">
        <v>38</v>
      </c>
      <c r="C3" s="341" t="s">
        <v>108</v>
      </c>
      <c r="D3" s="341" t="s">
        <v>233</v>
      </c>
      <c r="E3" s="357" t="s">
        <v>10</v>
      </c>
      <c r="F3" s="330">
        <v>35.53</v>
      </c>
      <c r="G3" s="342" t="s">
        <v>91</v>
      </c>
      <c r="H3" s="255">
        <v>18</v>
      </c>
      <c r="I3" s="90"/>
      <c r="J3" s="93">
        <v>12</v>
      </c>
    </row>
    <row r="4" spans="1:10">
      <c r="A4" s="146">
        <v>2</v>
      </c>
      <c r="B4" s="78">
        <v>53</v>
      </c>
      <c r="C4" s="109" t="s">
        <v>89</v>
      </c>
      <c r="D4" s="109" t="s">
        <v>90</v>
      </c>
      <c r="E4" s="110" t="s">
        <v>45</v>
      </c>
      <c r="F4" s="21">
        <v>36.479999999999997</v>
      </c>
      <c r="G4" s="114" t="s">
        <v>91</v>
      </c>
      <c r="H4" s="237">
        <v>17</v>
      </c>
      <c r="I4" s="94">
        <v>11</v>
      </c>
      <c r="J4" s="95"/>
    </row>
    <row r="5" spans="1:10">
      <c r="A5" s="146">
        <v>3</v>
      </c>
      <c r="B5" s="78">
        <v>37</v>
      </c>
      <c r="C5" s="109" t="s">
        <v>120</v>
      </c>
      <c r="D5" s="109" t="s">
        <v>121</v>
      </c>
      <c r="E5" s="111" t="s">
        <v>10</v>
      </c>
      <c r="F5" s="213">
        <v>37.21</v>
      </c>
      <c r="G5" s="114" t="s">
        <v>91</v>
      </c>
      <c r="H5" s="237">
        <v>16</v>
      </c>
      <c r="I5" s="94"/>
      <c r="J5" s="95">
        <v>10</v>
      </c>
    </row>
    <row r="6" spans="1:10">
      <c r="A6" s="146">
        <v>4</v>
      </c>
      <c r="B6" s="78">
        <v>51</v>
      </c>
      <c r="C6" s="109" t="s">
        <v>103</v>
      </c>
      <c r="D6" s="109" t="s">
        <v>148</v>
      </c>
      <c r="E6" s="110" t="s">
        <v>45</v>
      </c>
      <c r="F6" s="213">
        <v>37.270000000000003</v>
      </c>
      <c r="G6" s="114" t="s">
        <v>91</v>
      </c>
      <c r="H6" s="237">
        <v>15</v>
      </c>
      <c r="I6" s="94">
        <v>9</v>
      </c>
      <c r="J6" s="95"/>
    </row>
    <row r="7" spans="1:10">
      <c r="A7" s="146">
        <v>5</v>
      </c>
      <c r="B7" s="78">
        <v>63</v>
      </c>
      <c r="C7" s="109" t="s">
        <v>95</v>
      </c>
      <c r="D7" s="109" t="s">
        <v>264</v>
      </c>
      <c r="E7" s="110" t="s">
        <v>45</v>
      </c>
      <c r="F7" s="21">
        <v>37.43</v>
      </c>
      <c r="G7" s="114" t="s">
        <v>91</v>
      </c>
      <c r="H7" s="237">
        <v>14</v>
      </c>
      <c r="I7" s="94">
        <v>8</v>
      </c>
      <c r="J7" s="95"/>
    </row>
    <row r="8" spans="1:10">
      <c r="A8" s="146">
        <v>6</v>
      </c>
      <c r="B8" s="78">
        <v>57</v>
      </c>
      <c r="C8" s="109" t="s">
        <v>260</v>
      </c>
      <c r="D8" s="109" t="s">
        <v>99</v>
      </c>
      <c r="E8" s="110" t="s">
        <v>45</v>
      </c>
      <c r="F8" s="213">
        <v>38.07</v>
      </c>
      <c r="G8" s="114" t="s">
        <v>261</v>
      </c>
      <c r="H8" s="237">
        <v>13</v>
      </c>
      <c r="I8" s="94">
        <v>7</v>
      </c>
      <c r="J8" s="95"/>
    </row>
    <row r="9" spans="1:10">
      <c r="A9" s="146">
        <v>7</v>
      </c>
      <c r="B9" s="78">
        <v>41</v>
      </c>
      <c r="C9" s="109" t="s">
        <v>94</v>
      </c>
      <c r="D9" s="109" t="s">
        <v>80</v>
      </c>
      <c r="E9" s="111" t="s">
        <v>10</v>
      </c>
      <c r="F9" s="213">
        <v>38.130000000000003</v>
      </c>
      <c r="G9" s="114" t="s">
        <v>91</v>
      </c>
      <c r="H9" s="237">
        <v>12</v>
      </c>
      <c r="I9" s="94"/>
      <c r="J9" s="95">
        <v>6</v>
      </c>
    </row>
    <row r="10" spans="1:10">
      <c r="A10" s="146">
        <v>8</v>
      </c>
      <c r="B10" s="78">
        <v>70</v>
      </c>
      <c r="C10" s="109" t="s">
        <v>110</v>
      </c>
      <c r="D10" s="109" t="s">
        <v>266</v>
      </c>
      <c r="E10" s="110" t="s">
        <v>45</v>
      </c>
      <c r="F10" s="21">
        <v>38.22</v>
      </c>
      <c r="G10" s="114" t="s">
        <v>31</v>
      </c>
      <c r="H10" s="237">
        <v>11</v>
      </c>
      <c r="I10" s="94">
        <v>5</v>
      </c>
      <c r="J10" s="95"/>
    </row>
    <row r="11" spans="1:10">
      <c r="A11" s="146">
        <v>9</v>
      </c>
      <c r="B11" s="78">
        <v>68</v>
      </c>
      <c r="C11" s="109" t="s">
        <v>265</v>
      </c>
      <c r="D11" s="109" t="s">
        <v>114</v>
      </c>
      <c r="E11" s="110" t="s">
        <v>45</v>
      </c>
      <c r="F11" s="213">
        <v>38.270000000000003</v>
      </c>
      <c r="G11" s="114" t="s">
        <v>31</v>
      </c>
      <c r="H11" s="237">
        <v>10</v>
      </c>
      <c r="I11" s="94">
        <v>4</v>
      </c>
      <c r="J11" s="95"/>
    </row>
    <row r="12" spans="1:10">
      <c r="A12" s="146">
        <v>10</v>
      </c>
      <c r="B12" s="78">
        <v>59</v>
      </c>
      <c r="C12" s="109" t="s">
        <v>89</v>
      </c>
      <c r="D12" s="109" t="s">
        <v>194</v>
      </c>
      <c r="E12" s="110" t="s">
        <v>45</v>
      </c>
      <c r="F12" s="21">
        <v>39.04</v>
      </c>
      <c r="G12" s="114" t="s">
        <v>91</v>
      </c>
      <c r="H12" s="237">
        <v>9</v>
      </c>
      <c r="I12" s="94"/>
      <c r="J12" s="95"/>
    </row>
    <row r="13" spans="1:10">
      <c r="A13" s="146">
        <v>11</v>
      </c>
      <c r="B13" s="78">
        <v>44</v>
      </c>
      <c r="C13" s="109" t="s">
        <v>219</v>
      </c>
      <c r="D13" s="109" t="s">
        <v>194</v>
      </c>
      <c r="E13" s="111" t="s">
        <v>10</v>
      </c>
      <c r="F13" s="21">
        <v>39.159999999999997</v>
      </c>
      <c r="G13" s="114" t="s">
        <v>91</v>
      </c>
      <c r="H13" s="237">
        <v>8</v>
      </c>
      <c r="I13" s="94"/>
      <c r="J13" s="95">
        <v>3</v>
      </c>
    </row>
    <row r="14" spans="1:10">
      <c r="A14" s="146">
        <v>12</v>
      </c>
      <c r="B14" s="78">
        <v>120</v>
      </c>
      <c r="C14" s="109" t="s">
        <v>116</v>
      </c>
      <c r="D14" s="109" t="s">
        <v>117</v>
      </c>
      <c r="E14" s="110" t="s">
        <v>45</v>
      </c>
      <c r="F14" s="213">
        <v>39.299999999999997</v>
      </c>
      <c r="G14" s="114" t="s">
        <v>31</v>
      </c>
      <c r="H14" s="237">
        <v>7</v>
      </c>
      <c r="I14" s="94"/>
      <c r="J14" s="95"/>
    </row>
    <row r="15" spans="1:10">
      <c r="A15" s="146">
        <v>13</v>
      </c>
      <c r="B15" s="78">
        <v>52</v>
      </c>
      <c r="C15" s="109" t="s">
        <v>257</v>
      </c>
      <c r="D15" s="109" t="s">
        <v>100</v>
      </c>
      <c r="E15" s="110" t="s">
        <v>45</v>
      </c>
      <c r="F15" s="21">
        <v>39.35</v>
      </c>
      <c r="G15" s="114" t="s">
        <v>91</v>
      </c>
      <c r="H15" s="237">
        <v>6</v>
      </c>
      <c r="I15" s="94"/>
      <c r="J15" s="95"/>
    </row>
    <row r="16" spans="1:10">
      <c r="A16" s="146">
        <v>14</v>
      </c>
      <c r="B16" s="78">
        <v>66</v>
      </c>
      <c r="C16" s="109" t="s">
        <v>94</v>
      </c>
      <c r="D16" s="109" t="s">
        <v>153</v>
      </c>
      <c r="E16" s="110" t="s">
        <v>45</v>
      </c>
      <c r="F16" s="21">
        <v>39.46</v>
      </c>
      <c r="G16" s="114" t="s">
        <v>31</v>
      </c>
      <c r="H16" s="237">
        <v>5</v>
      </c>
      <c r="I16" s="94"/>
      <c r="J16" s="95"/>
    </row>
    <row r="17" spans="1:10">
      <c r="A17" s="146">
        <v>15</v>
      </c>
      <c r="B17" s="78">
        <v>69</v>
      </c>
      <c r="C17" s="109" t="s">
        <v>110</v>
      </c>
      <c r="D17" s="109" t="s">
        <v>111</v>
      </c>
      <c r="E17" s="110" t="s">
        <v>45</v>
      </c>
      <c r="F17" s="213">
        <v>40.380000000000003</v>
      </c>
      <c r="G17" s="114" t="s">
        <v>31</v>
      </c>
      <c r="H17" s="237">
        <v>4</v>
      </c>
      <c r="I17" s="94"/>
      <c r="J17" s="95"/>
    </row>
    <row r="18" spans="1:10">
      <c r="A18" s="146">
        <v>16</v>
      </c>
      <c r="B18" s="78">
        <v>42</v>
      </c>
      <c r="C18" s="109" t="s">
        <v>132</v>
      </c>
      <c r="D18" s="109" t="s">
        <v>234</v>
      </c>
      <c r="E18" s="111" t="s">
        <v>10</v>
      </c>
      <c r="F18" s="21">
        <v>41.07</v>
      </c>
      <c r="G18" s="114" t="s">
        <v>91</v>
      </c>
      <c r="H18" s="237">
        <v>3</v>
      </c>
      <c r="I18" s="94"/>
      <c r="J18" s="95">
        <v>2</v>
      </c>
    </row>
    <row r="19" spans="1:10">
      <c r="A19" s="146">
        <v>17</v>
      </c>
      <c r="B19" s="78">
        <v>55</v>
      </c>
      <c r="C19" s="109" t="s">
        <v>103</v>
      </c>
      <c r="D19" s="109" t="s">
        <v>104</v>
      </c>
      <c r="E19" s="110" t="s">
        <v>45</v>
      </c>
      <c r="F19" s="21">
        <v>41.2</v>
      </c>
      <c r="G19" s="114" t="s">
        <v>91</v>
      </c>
      <c r="H19" s="237">
        <v>2</v>
      </c>
      <c r="I19" s="94"/>
      <c r="J19" s="95"/>
    </row>
    <row r="20" spans="1:10" ht="13.5" thickBot="1">
      <c r="A20" s="146">
        <v>18</v>
      </c>
      <c r="B20" s="78">
        <v>47</v>
      </c>
      <c r="C20" s="109" t="s">
        <v>238</v>
      </c>
      <c r="D20" s="109" t="s">
        <v>239</v>
      </c>
      <c r="E20" s="110" t="s">
        <v>10</v>
      </c>
      <c r="F20" s="213">
        <v>41.26</v>
      </c>
      <c r="G20" s="114" t="s">
        <v>31</v>
      </c>
      <c r="H20" s="229">
        <v>1</v>
      </c>
      <c r="I20" s="94"/>
      <c r="J20" s="95">
        <v>1</v>
      </c>
    </row>
    <row r="21" spans="1:10">
      <c r="A21" s="146">
        <v>19</v>
      </c>
      <c r="B21" s="78">
        <v>43</v>
      </c>
      <c r="C21" s="109" t="s">
        <v>235</v>
      </c>
      <c r="D21" s="109" t="s">
        <v>123</v>
      </c>
      <c r="E21" s="111" t="s">
        <v>10</v>
      </c>
      <c r="F21" s="21">
        <v>41.35</v>
      </c>
      <c r="G21" s="114" t="s">
        <v>91</v>
      </c>
      <c r="H21" s="236"/>
      <c r="I21" s="94"/>
      <c r="J21" s="95"/>
    </row>
    <row r="22" spans="1:10">
      <c r="A22" s="146">
        <v>20</v>
      </c>
      <c r="B22" s="78">
        <v>45</v>
      </c>
      <c r="C22" s="109" t="s">
        <v>236</v>
      </c>
      <c r="D22" s="109" t="s">
        <v>237</v>
      </c>
      <c r="E22" s="111" t="s">
        <v>10</v>
      </c>
      <c r="F22" s="213">
        <v>42.11</v>
      </c>
      <c r="G22" s="114" t="s">
        <v>91</v>
      </c>
      <c r="H22" s="237"/>
      <c r="I22" s="94"/>
      <c r="J22" s="95"/>
    </row>
    <row r="23" spans="1:10" s="81" customFormat="1" ht="15.75">
      <c r="A23" s="146">
        <v>21</v>
      </c>
      <c r="B23" s="78">
        <v>50</v>
      </c>
      <c r="C23" s="109" t="s">
        <v>128</v>
      </c>
      <c r="D23" s="109" t="s">
        <v>129</v>
      </c>
      <c r="E23" s="110" t="s">
        <v>10</v>
      </c>
      <c r="F23" s="21">
        <v>42.47</v>
      </c>
      <c r="G23" s="114" t="s">
        <v>31</v>
      </c>
      <c r="H23" s="237"/>
      <c r="I23" s="94"/>
      <c r="J23" s="95"/>
    </row>
    <row r="24" spans="1:10" s="81" customFormat="1" ht="15.75">
      <c r="A24" s="146">
        <v>22</v>
      </c>
      <c r="B24" s="78">
        <v>94</v>
      </c>
      <c r="C24" s="68" t="s">
        <v>314</v>
      </c>
      <c r="D24" s="71" t="s">
        <v>315</v>
      </c>
      <c r="E24" s="280" t="s">
        <v>45</v>
      </c>
      <c r="F24" s="213">
        <v>42.48</v>
      </c>
      <c r="G24" s="126" t="s">
        <v>31</v>
      </c>
      <c r="H24" s="237"/>
      <c r="I24" s="94"/>
      <c r="J24" s="95"/>
    </row>
    <row r="25" spans="1:10">
      <c r="A25" s="146">
        <v>23</v>
      </c>
      <c r="B25" s="78">
        <v>67</v>
      </c>
      <c r="C25" s="109" t="s">
        <v>107</v>
      </c>
      <c r="D25" s="109" t="s">
        <v>119</v>
      </c>
      <c r="E25" s="110" t="s">
        <v>45</v>
      </c>
      <c r="F25" s="21">
        <v>43.46</v>
      </c>
      <c r="G25" s="114" t="s">
        <v>31</v>
      </c>
      <c r="H25" s="237"/>
      <c r="I25" s="94"/>
      <c r="J25" s="95"/>
    </row>
    <row r="26" spans="1:10">
      <c r="A26" s="146">
        <v>24</v>
      </c>
      <c r="B26" s="78">
        <v>49</v>
      </c>
      <c r="C26" s="109" t="s">
        <v>95</v>
      </c>
      <c r="D26" s="109" t="s">
        <v>127</v>
      </c>
      <c r="E26" s="110" t="s">
        <v>10</v>
      </c>
      <c r="F26" s="21">
        <v>43.51</v>
      </c>
      <c r="G26" s="114" t="s">
        <v>31</v>
      </c>
      <c r="H26" s="237"/>
      <c r="I26" s="94"/>
      <c r="J26" s="95"/>
    </row>
    <row r="27" spans="1:10">
      <c r="A27" s="146">
        <v>25</v>
      </c>
      <c r="B27" s="78">
        <v>72</v>
      </c>
      <c r="C27" s="109" t="s">
        <v>52</v>
      </c>
      <c r="D27" s="109" t="s">
        <v>267</v>
      </c>
      <c r="E27" s="110" t="s">
        <v>10</v>
      </c>
      <c r="F27" s="21">
        <v>46.11</v>
      </c>
      <c r="G27" s="114" t="s">
        <v>31</v>
      </c>
      <c r="H27" s="237"/>
      <c r="I27" s="94"/>
      <c r="J27" s="95"/>
    </row>
    <row r="28" spans="1:10">
      <c r="A28" s="146">
        <v>26</v>
      </c>
      <c r="B28" s="78">
        <v>65</v>
      </c>
      <c r="C28" s="109" t="s">
        <v>112</v>
      </c>
      <c r="D28" s="109" t="s">
        <v>113</v>
      </c>
      <c r="E28" s="111" t="s">
        <v>45</v>
      </c>
      <c r="F28" s="213">
        <v>47.06</v>
      </c>
      <c r="G28" s="114" t="s">
        <v>31</v>
      </c>
      <c r="H28" s="237"/>
      <c r="I28" s="94"/>
      <c r="J28" s="95"/>
    </row>
    <row r="29" spans="1:10">
      <c r="A29" s="146">
        <v>27</v>
      </c>
      <c r="B29" s="78">
        <v>40</v>
      </c>
      <c r="C29" s="109" t="s">
        <v>364</v>
      </c>
      <c r="D29" s="109" t="s">
        <v>365</v>
      </c>
      <c r="E29" s="111" t="s">
        <v>10</v>
      </c>
      <c r="F29" s="21">
        <v>48</v>
      </c>
      <c r="G29" s="379" t="s">
        <v>31</v>
      </c>
      <c r="H29" s="237"/>
      <c r="I29" s="94"/>
      <c r="J29" s="95"/>
    </row>
    <row r="30" spans="1:10">
      <c r="A30" s="146">
        <v>28</v>
      </c>
      <c r="B30" s="78">
        <v>46</v>
      </c>
      <c r="C30" s="109" t="s">
        <v>52</v>
      </c>
      <c r="D30" s="109" t="s">
        <v>328</v>
      </c>
      <c r="E30" s="111" t="s">
        <v>10</v>
      </c>
      <c r="F30" s="213">
        <v>49.07</v>
      </c>
      <c r="G30" s="114" t="s">
        <v>31</v>
      </c>
      <c r="H30" s="237"/>
      <c r="I30" s="94"/>
      <c r="J30" s="95"/>
    </row>
    <row r="31" spans="1:10">
      <c r="A31" s="146">
        <v>29</v>
      </c>
      <c r="B31" s="78">
        <v>104</v>
      </c>
      <c r="C31" s="71" t="s">
        <v>144</v>
      </c>
      <c r="D31" s="71" t="s">
        <v>343</v>
      </c>
      <c r="E31" s="30" t="s">
        <v>45</v>
      </c>
      <c r="F31" s="21">
        <v>52.07</v>
      </c>
      <c r="G31" s="126" t="s">
        <v>91</v>
      </c>
      <c r="H31" s="237"/>
      <c r="I31" s="94"/>
      <c r="J31" s="95"/>
    </row>
    <row r="32" spans="1:10" hidden="1">
      <c r="A32" s="146">
        <v>30</v>
      </c>
      <c r="B32" s="78"/>
      <c r="C32" s="71"/>
      <c r="D32" s="71"/>
      <c r="E32" s="34"/>
      <c r="F32" s="21"/>
      <c r="G32" s="99"/>
      <c r="H32" s="237"/>
      <c r="I32" s="94"/>
      <c r="J32" s="95"/>
    </row>
    <row r="33" spans="1:10" hidden="1">
      <c r="A33" s="146">
        <v>31</v>
      </c>
      <c r="B33" s="78"/>
      <c r="C33" s="71"/>
      <c r="D33" s="71"/>
      <c r="E33" s="30"/>
      <c r="F33" s="21"/>
      <c r="G33" s="126"/>
      <c r="H33" s="237"/>
      <c r="I33" s="94"/>
      <c r="J33" s="95"/>
    </row>
    <row r="34" spans="1:10" hidden="1">
      <c r="A34" s="146">
        <v>32</v>
      </c>
      <c r="B34" s="78"/>
      <c r="C34" s="71"/>
      <c r="D34" s="71"/>
      <c r="E34" s="34"/>
      <c r="F34" s="213"/>
      <c r="G34" s="99"/>
      <c r="H34" s="237"/>
      <c r="I34" s="94"/>
      <c r="J34" s="95"/>
    </row>
    <row r="35" spans="1:10" hidden="1">
      <c r="A35" s="146">
        <v>33</v>
      </c>
      <c r="B35" s="78"/>
      <c r="C35" s="71"/>
      <c r="D35" s="71"/>
      <c r="E35" s="280"/>
      <c r="F35" s="213"/>
      <c r="G35" s="126"/>
      <c r="H35" s="237"/>
      <c r="I35" s="94"/>
      <c r="J35" s="95"/>
    </row>
    <row r="36" spans="1:10" hidden="1">
      <c r="A36" s="146">
        <v>34</v>
      </c>
      <c r="B36" s="78"/>
      <c r="C36" s="70"/>
      <c r="D36" s="70"/>
      <c r="E36" s="34"/>
      <c r="F36" s="21"/>
      <c r="G36" s="99"/>
      <c r="H36" s="237"/>
      <c r="I36" s="94"/>
      <c r="J36" s="95"/>
    </row>
    <row r="37" spans="1:10" hidden="1">
      <c r="A37" s="146">
        <v>35</v>
      </c>
      <c r="B37" s="338"/>
      <c r="C37" s="109"/>
      <c r="D37" s="109"/>
      <c r="E37" s="111"/>
      <c r="F37" s="14"/>
      <c r="G37" s="99"/>
      <c r="H37" s="237"/>
      <c r="I37" s="94" t="str">
        <f t="shared" ref="I37:I38" si="0">IF($E37="RAFAA",$H37,"")</f>
        <v/>
      </c>
      <c r="J37" s="95" t="str">
        <f t="shared" ref="J37:J38" si="1">IF($E37="Civil Service",$H37,"")</f>
        <v/>
      </c>
    </row>
    <row r="38" spans="1:10" ht="13.5" hidden="1" thickBot="1">
      <c r="A38" s="148">
        <v>36</v>
      </c>
      <c r="B38" s="256"/>
      <c r="C38" s="76"/>
      <c r="D38" s="76"/>
      <c r="E38" s="52"/>
      <c r="F38" s="103"/>
      <c r="G38" s="127"/>
      <c r="H38" s="229"/>
      <c r="I38" s="96" t="str">
        <f t="shared" si="0"/>
        <v/>
      </c>
      <c r="J38" s="98" t="str">
        <f t="shared" si="1"/>
        <v/>
      </c>
    </row>
    <row r="39" spans="1:10" ht="7.5" customHeight="1"/>
    <row r="40" spans="1:10" ht="15">
      <c r="A40" s="225" t="s">
        <v>38</v>
      </c>
      <c r="B40" s="82"/>
      <c r="C40" s="82"/>
      <c r="D40" s="82"/>
      <c r="E40" s="82"/>
    </row>
    <row r="41" spans="1:10" ht="15.75">
      <c r="A41" s="84">
        <v>1</v>
      </c>
      <c r="B41" s="85" t="s">
        <v>35</v>
      </c>
      <c r="C41" s="85"/>
      <c r="D41" s="85"/>
      <c r="E41" s="85"/>
      <c r="F41" s="85"/>
      <c r="G41" s="85"/>
      <c r="H41" s="85"/>
      <c r="I41" s="85"/>
      <c r="J41" s="85">
        <f>SUM(I3:I38)</f>
        <v>44</v>
      </c>
    </row>
    <row r="42" spans="1:10" ht="15.75">
      <c r="A42" s="84">
        <v>2</v>
      </c>
      <c r="B42" s="85" t="s">
        <v>36</v>
      </c>
      <c r="C42" s="85"/>
      <c r="D42" s="85"/>
      <c r="E42" s="85"/>
      <c r="F42" s="85"/>
      <c r="G42" s="85"/>
      <c r="H42" s="85"/>
      <c r="I42" s="85"/>
      <c r="J42" s="85">
        <f>SUM(J3:J38)</f>
        <v>34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autoPageBreaks="0"/>
  </sheetPr>
  <dimension ref="A1:K75"/>
  <sheetViews>
    <sheetView zoomScale="115" zoomScaleNormal="115" zoomScalePageLayoutView="115" workbookViewId="0">
      <selection activeCell="E17" sqref="E17"/>
    </sheetView>
  </sheetViews>
  <sheetFormatPr defaultColWidth="8.85546875" defaultRowHeight="12.75"/>
  <cols>
    <col min="1" max="1" width="9.140625" style="1" customWidth="1"/>
    <col min="2" max="2" width="11.42578125" style="1" customWidth="1"/>
    <col min="3" max="3" width="10.85546875" style="1" customWidth="1"/>
    <col min="4" max="4" width="25.7109375" style="2" customWidth="1"/>
    <col min="5" max="5" width="17.7109375" customWidth="1"/>
    <col min="6" max="6" width="5.42578125" customWidth="1"/>
    <col min="7" max="7" width="6.140625" bestFit="1" customWidth="1"/>
    <col min="8" max="8" width="8.140625" bestFit="1" customWidth="1"/>
    <col min="10" max="10" width="23.85546875" bestFit="1" customWidth="1"/>
    <col min="11" max="11" width="8.85546875" style="318" bestFit="1" customWidth="1"/>
  </cols>
  <sheetData>
    <row r="1" spans="1:11" ht="18">
      <c r="A1" s="26" t="s">
        <v>20</v>
      </c>
      <c r="B1" s="20"/>
      <c r="C1" s="4"/>
      <c r="D1" s="39"/>
      <c r="E1" s="4"/>
    </row>
    <row r="2" spans="1:11" ht="18">
      <c r="A2" s="5"/>
      <c r="B2" s="5"/>
      <c r="C2" s="4"/>
      <c r="D2" s="39"/>
      <c r="E2" s="4"/>
    </row>
    <row r="3" spans="1:11" ht="18.75" thickBot="1">
      <c r="A3" s="276" t="s">
        <v>159</v>
      </c>
      <c r="B3" s="276"/>
      <c r="C3" s="276"/>
      <c r="D3" s="276"/>
      <c r="E3" s="276"/>
      <c r="G3" s="394" t="s">
        <v>158</v>
      </c>
      <c r="H3" s="394"/>
      <c r="I3" s="394"/>
      <c r="J3" s="394"/>
      <c r="K3" s="394"/>
    </row>
    <row r="4" spans="1:11" ht="39" thickBot="1">
      <c r="A4" s="202" t="s">
        <v>2</v>
      </c>
      <c r="B4" s="22" t="s">
        <v>17</v>
      </c>
      <c r="C4" s="40" t="s">
        <v>0</v>
      </c>
      <c r="D4" s="24" t="s">
        <v>9</v>
      </c>
      <c r="E4" s="35" t="s">
        <v>3</v>
      </c>
      <c r="G4" s="139" t="s">
        <v>2</v>
      </c>
      <c r="H4" s="104" t="s">
        <v>17</v>
      </c>
      <c r="I4" s="135" t="s">
        <v>0</v>
      </c>
      <c r="J4" s="136" t="s">
        <v>9</v>
      </c>
      <c r="K4" s="319" t="s">
        <v>3</v>
      </c>
    </row>
    <row r="5" spans="1:11">
      <c r="A5" s="210">
        <v>1</v>
      </c>
      <c r="B5" s="187" t="str">
        <f>'Finish Order Men'!C3</f>
        <v>Chris</v>
      </c>
      <c r="C5" s="132" t="str">
        <f>'Finish Order Men'!D3</f>
        <v>Smith</v>
      </c>
      <c r="D5" s="145" t="str">
        <f>'Finish Order Men'!F3</f>
        <v>Civil Service</v>
      </c>
      <c r="E5" s="138">
        <f>'Finish Order Men'!H3</f>
        <v>35.53</v>
      </c>
      <c r="G5" s="184">
        <v>1</v>
      </c>
      <c r="H5" s="187" t="str">
        <f>'Finish Order Women'!C3</f>
        <v>Tamsyn</v>
      </c>
      <c r="I5" s="132" t="str">
        <f>'Finish Order Women'!D3</f>
        <v>Rutter</v>
      </c>
      <c r="J5" s="132" t="str">
        <f>'Finish Order Women'!F3</f>
        <v>RAFAA</v>
      </c>
      <c r="K5" s="298">
        <f>'Finish Order Women'!H3</f>
        <v>30.58</v>
      </c>
    </row>
    <row r="6" spans="1:11">
      <c r="A6" s="185">
        <v>2</v>
      </c>
      <c r="B6" s="189" t="str">
        <f>'Finish Order Men'!C4</f>
        <v>Mike</v>
      </c>
      <c r="C6" s="71" t="str">
        <f>'Finish Order Men'!D4</f>
        <v>Kallenberg</v>
      </c>
      <c r="D6" s="30" t="str">
        <f>'Finish Order Men'!F4</f>
        <v>RAFAA</v>
      </c>
      <c r="E6" s="42">
        <f>'Finish Order Men'!H4</f>
        <v>36.479999999999997</v>
      </c>
      <c r="G6" s="185">
        <v>2</v>
      </c>
      <c r="H6" s="189" t="str">
        <f>'Finish Order Women'!C4</f>
        <v>Natasha</v>
      </c>
      <c r="I6" s="71" t="str">
        <f>'Finish Order Women'!D4</f>
        <v>Sheel</v>
      </c>
      <c r="J6" s="71" t="str">
        <f>'Finish Order Women'!F4</f>
        <v>Civil Service</v>
      </c>
      <c r="K6" s="299">
        <f>'Finish Order Women'!H4</f>
        <v>31.16</v>
      </c>
    </row>
    <row r="7" spans="1:11" ht="13.5" thickBot="1">
      <c r="A7" s="186">
        <v>3</v>
      </c>
      <c r="B7" s="188" t="str">
        <f>'Finish Order Men'!C5</f>
        <v>Marc</v>
      </c>
      <c r="C7" s="75" t="str">
        <f>'Finish Order Men'!D5</f>
        <v>Hobbs</v>
      </c>
      <c r="D7" s="43" t="str">
        <f>'Finish Order Men'!F5</f>
        <v>Civil Service</v>
      </c>
      <c r="E7" s="44">
        <f>'Finish Order Men'!H5</f>
        <v>37.21</v>
      </c>
      <c r="G7" s="186">
        <v>3</v>
      </c>
      <c r="H7" s="188" t="str">
        <f>'Finish Order Women'!C5</f>
        <v>Laura</v>
      </c>
      <c r="I7" s="75" t="str">
        <f>'Finish Order Women'!D5</f>
        <v>Bickerstaff</v>
      </c>
      <c r="J7" s="75" t="str">
        <f>'Finish Order Women'!F5</f>
        <v>Police</v>
      </c>
      <c r="K7" s="300">
        <f>'Finish Order Women'!H5</f>
        <v>31.33</v>
      </c>
    </row>
    <row r="8" spans="1:11" s="8" customFormat="1">
      <c r="A8" s="1"/>
      <c r="B8" s="1"/>
      <c r="C8" s="1"/>
      <c r="D8" s="2"/>
      <c r="E8"/>
      <c r="K8" s="320"/>
    </row>
    <row r="9" spans="1:11" ht="18.75" thickBot="1">
      <c r="A9" s="394" t="s">
        <v>14</v>
      </c>
      <c r="B9" s="394"/>
      <c r="C9" s="394"/>
      <c r="D9" s="394"/>
      <c r="E9" s="394"/>
      <c r="G9" s="394" t="s">
        <v>24</v>
      </c>
      <c r="H9" s="394"/>
      <c r="I9" s="394"/>
      <c r="J9" s="394"/>
      <c r="K9" s="394"/>
    </row>
    <row r="10" spans="1:11" ht="39" thickBot="1">
      <c r="A10" s="153" t="s">
        <v>2</v>
      </c>
      <c r="B10" s="3" t="s">
        <v>17</v>
      </c>
      <c r="C10" s="134" t="s">
        <v>0</v>
      </c>
      <c r="D10" s="222" t="s">
        <v>9</v>
      </c>
      <c r="E10" s="227" t="s">
        <v>3</v>
      </c>
      <c r="G10" s="202" t="s">
        <v>2</v>
      </c>
      <c r="H10" s="418" t="s">
        <v>9</v>
      </c>
      <c r="I10" s="419"/>
      <c r="J10" s="130" t="s">
        <v>171</v>
      </c>
      <c r="K10" s="321"/>
    </row>
    <row r="11" spans="1:11" ht="13.5" thickBot="1">
      <c r="A11" s="308">
        <v>1</v>
      </c>
      <c r="B11" s="376" t="s">
        <v>108</v>
      </c>
      <c r="C11" s="377" t="s">
        <v>233</v>
      </c>
      <c r="D11" s="378" t="s">
        <v>10</v>
      </c>
      <c r="E11" s="375">
        <v>35.53</v>
      </c>
      <c r="G11" s="201">
        <v>1</v>
      </c>
      <c r="H11" s="411" t="str">
        <f>'Finish Order Women'!C57</f>
        <v>RAF</v>
      </c>
      <c r="I11" s="409"/>
      <c r="J11" s="301">
        <f>'Finish Order Women'!D57</f>
        <v>19</v>
      </c>
      <c r="K11" s="322"/>
    </row>
    <row r="12" spans="1:11">
      <c r="G12" s="161">
        <v>2</v>
      </c>
      <c r="H12" s="420" t="str">
        <f>'Finish Order Women'!C58</f>
        <v>Civil Service</v>
      </c>
      <c r="I12" s="398"/>
      <c r="J12" s="302">
        <f>'Finish Order Women'!D58</f>
        <v>23</v>
      </c>
      <c r="K12" s="322"/>
    </row>
    <row r="13" spans="1:11" ht="18.75" thickBot="1">
      <c r="A13" s="276" t="s">
        <v>23</v>
      </c>
      <c r="B13" s="276"/>
      <c r="C13" s="276"/>
      <c r="D13" s="276"/>
      <c r="E13" s="276"/>
      <c r="G13" s="161">
        <v>3</v>
      </c>
      <c r="H13" s="420" t="str">
        <f>'Finish Order Women'!C59</f>
        <v>Fire</v>
      </c>
      <c r="I13" s="398"/>
      <c r="J13" s="302">
        <f>'Finish Order Women'!D59</f>
        <v>93</v>
      </c>
      <c r="K13" s="322"/>
    </row>
    <row r="14" spans="1:11" ht="26.25" thickBot="1">
      <c r="A14" s="202" t="s">
        <v>2</v>
      </c>
      <c r="B14" s="390" t="s">
        <v>9</v>
      </c>
      <c r="C14" s="391"/>
      <c r="D14" s="41" t="s">
        <v>173</v>
      </c>
      <c r="E14" s="37"/>
      <c r="G14" s="163">
        <v>4</v>
      </c>
      <c r="H14" s="417" t="str">
        <f>'Finish Order Women'!C60</f>
        <v>Police</v>
      </c>
      <c r="I14" s="416"/>
      <c r="J14" s="303" t="e">
        <f>'Finish Order Women'!D60</f>
        <v>#NUM!</v>
      </c>
      <c r="K14" s="322"/>
    </row>
    <row r="15" spans="1:11">
      <c r="A15" s="203">
        <v>1</v>
      </c>
      <c r="B15" s="395" t="str">
        <f>'Vets Men Result'!O10</f>
        <v>RAF</v>
      </c>
      <c r="C15" s="403"/>
      <c r="D15" s="47">
        <f>'Vets Men Result'!P10</f>
        <v>16</v>
      </c>
      <c r="E15" s="38"/>
    </row>
    <row r="16" spans="1:11">
      <c r="A16" s="205">
        <v>2</v>
      </c>
      <c r="B16" s="406" t="str">
        <f>'Vets Men Result'!O11</f>
        <v>Civil Service</v>
      </c>
      <c r="C16" s="414"/>
      <c r="D16" s="50">
        <v>33</v>
      </c>
      <c r="E16" s="38"/>
    </row>
    <row r="17" spans="1:11">
      <c r="A17" s="155">
        <v>3</v>
      </c>
      <c r="B17" s="406" t="str">
        <f>'Vets Men Result'!O12</f>
        <v>Fire</v>
      </c>
      <c r="C17" s="414"/>
      <c r="D17" s="50">
        <f>'Vets Men Result'!P12</f>
        <v>49</v>
      </c>
      <c r="E17" s="38"/>
    </row>
    <row r="18" spans="1:11" ht="13.5" thickBot="1">
      <c r="A18" s="156">
        <v>4</v>
      </c>
      <c r="B18" s="392" t="str">
        <f>'Vets Men Result'!O13</f>
        <v>Police</v>
      </c>
      <c r="C18" s="393"/>
      <c r="D18" s="51">
        <f>'Vets Men Result'!P13</f>
        <v>59</v>
      </c>
    </row>
    <row r="20" spans="1:11" ht="18.75" thickBot="1">
      <c r="A20" s="394" t="s">
        <v>54</v>
      </c>
      <c r="B20" s="394"/>
      <c r="C20" s="394"/>
      <c r="D20" s="394"/>
      <c r="E20" s="394"/>
    </row>
    <row r="21" spans="1:11" ht="26.25" thickBot="1">
      <c r="A21" s="122" t="s">
        <v>2</v>
      </c>
      <c r="B21" s="412" t="s">
        <v>9</v>
      </c>
      <c r="C21" s="413"/>
      <c r="D21" s="130" t="s">
        <v>176</v>
      </c>
      <c r="E21" s="37"/>
    </row>
    <row r="22" spans="1:11">
      <c r="A22" s="203">
        <v>1</v>
      </c>
      <c r="B22" s="408" t="str">
        <f>'Finish Order Men'!C129</f>
        <v>RAF</v>
      </c>
      <c r="C22" s="409"/>
      <c r="D22" s="47">
        <f>'Finish Order Men'!D129</f>
        <v>38</v>
      </c>
      <c r="E22" s="38"/>
    </row>
    <row r="23" spans="1:11">
      <c r="A23" s="155">
        <v>2</v>
      </c>
      <c r="B23" s="397" t="str">
        <f>'Finish Order Men'!C130</f>
        <v>Civil Service</v>
      </c>
      <c r="C23" s="398"/>
      <c r="D23" s="50">
        <f>'Finish Order Men'!D130</f>
        <v>72</v>
      </c>
      <c r="E23" s="38"/>
    </row>
    <row r="24" spans="1:11">
      <c r="A24" s="155">
        <v>3</v>
      </c>
      <c r="B24" s="397" t="str">
        <f>'Finish Order Men'!C131</f>
        <v>Police</v>
      </c>
      <c r="C24" s="398"/>
      <c r="D24" s="50">
        <f>'Finish Order Men'!D131</f>
        <v>122</v>
      </c>
      <c r="E24" s="38"/>
    </row>
    <row r="25" spans="1:11" ht="13.5" thickBot="1">
      <c r="A25" s="156">
        <v>4</v>
      </c>
      <c r="B25" s="415" t="str">
        <f>'Finish Order Men'!C132</f>
        <v>Fire</v>
      </c>
      <c r="C25" s="416"/>
      <c r="D25" s="51">
        <f>'Finish Order Men'!D132</f>
        <v>141</v>
      </c>
      <c r="E25" s="38"/>
    </row>
    <row r="26" spans="1:11" s="315" customFormat="1" ht="13.5" thickBot="1">
      <c r="A26" s="313"/>
      <c r="B26" s="313"/>
      <c r="C26" s="313"/>
      <c r="D26" s="314"/>
      <c r="K26" s="323"/>
    </row>
    <row r="28" spans="1:11" ht="18">
      <c r="A28" s="26" t="s">
        <v>27</v>
      </c>
      <c r="B28" s="20"/>
      <c r="C28" s="4"/>
      <c r="D28" s="39"/>
      <c r="E28" s="4"/>
    </row>
    <row r="29" spans="1:11">
      <c r="A29" s="6"/>
      <c r="B29" s="6"/>
      <c r="C29" s="7"/>
      <c r="D29" s="45"/>
      <c r="E29" s="8"/>
    </row>
    <row r="30" spans="1:11" ht="18.75" thickBot="1">
      <c r="A30" s="394" t="s">
        <v>159</v>
      </c>
      <c r="B30" s="394"/>
      <c r="C30" s="394"/>
      <c r="D30" s="394"/>
      <c r="E30" s="394"/>
      <c r="G30" s="276" t="s">
        <v>158</v>
      </c>
      <c r="H30" s="276"/>
      <c r="I30" s="276"/>
      <c r="J30" s="276"/>
      <c r="K30" s="324"/>
    </row>
    <row r="31" spans="1:11" ht="39" thickBot="1">
      <c r="A31" s="122" t="s">
        <v>2</v>
      </c>
      <c r="B31" s="121" t="s">
        <v>17</v>
      </c>
      <c r="C31" s="135" t="s">
        <v>0</v>
      </c>
      <c r="D31" s="136" t="s">
        <v>9</v>
      </c>
      <c r="E31" s="137" t="s">
        <v>3</v>
      </c>
      <c r="G31" s="122" t="s">
        <v>2</v>
      </c>
      <c r="H31" s="121" t="s">
        <v>17</v>
      </c>
      <c r="I31" s="135" t="s">
        <v>0</v>
      </c>
      <c r="J31" s="277" t="s">
        <v>9</v>
      </c>
      <c r="K31" s="319" t="s">
        <v>3</v>
      </c>
    </row>
    <row r="32" spans="1:11">
      <c r="A32" s="208">
        <v>1</v>
      </c>
      <c r="B32" s="187" t="str">
        <f>Fire_Police_Men!C3</f>
        <v>Mike</v>
      </c>
      <c r="C32" s="206" t="str">
        <f>Fire_Police_Men!D3</f>
        <v>Kallenberg</v>
      </c>
      <c r="D32" s="206" t="str">
        <f>Fire_Police_Men!E3</f>
        <v>RAFAA</v>
      </c>
      <c r="E32" s="304">
        <f>Fire_Police_Men!F3</f>
        <v>36.479999999999997</v>
      </c>
      <c r="G32" s="208">
        <v>1</v>
      </c>
      <c r="H32" s="187" t="str">
        <f>Fire_Police_Ladies!D3</f>
        <v>Tamsyn</v>
      </c>
      <c r="I32" s="206" t="str">
        <f>Fire_Police_Ladies!E3</f>
        <v>Rutter</v>
      </c>
      <c r="J32" s="206" t="str">
        <f>Fire_Police_Ladies!F3</f>
        <v>RAFAA</v>
      </c>
      <c r="K32" s="325">
        <f>Fire_Police_Ladies!G3</f>
        <v>30.58</v>
      </c>
    </row>
    <row r="33" spans="1:11">
      <c r="A33" s="178">
        <v>2</v>
      </c>
      <c r="B33" s="189" t="str">
        <f>Fire_Police_Men!C4</f>
        <v>Rob</v>
      </c>
      <c r="C33" s="207" t="str">
        <f>Fire_Police_Men!D4</f>
        <v>Wood</v>
      </c>
      <c r="D33" s="207" t="str">
        <f>Fire_Police_Men!E4</f>
        <v>RAFAA</v>
      </c>
      <c r="E33" s="305">
        <f>Fire_Police_Men!F4</f>
        <v>37.270000000000003</v>
      </c>
      <c r="G33" s="178">
        <v>2</v>
      </c>
      <c r="H33" s="189" t="str">
        <f>Fire_Police_Ladies!D4</f>
        <v>Laura</v>
      </c>
      <c r="I33" s="207" t="str">
        <f>Fire_Police_Ladies!E4</f>
        <v>Bickerstaff</v>
      </c>
      <c r="J33" s="207" t="str">
        <f>Fire_Police_Ladies!F4</f>
        <v>Police</v>
      </c>
      <c r="K33" s="326">
        <f>Fire_Police_Ladies!G4</f>
        <v>31.33</v>
      </c>
    </row>
    <row r="34" spans="1:11" ht="13.5" thickBot="1">
      <c r="A34" s="191">
        <v>3</v>
      </c>
      <c r="B34" s="188" t="str">
        <f>Fire_Police_Men!C5</f>
        <v>Graeme</v>
      </c>
      <c r="C34" s="209" t="str">
        <f>Fire_Police_Men!D5</f>
        <v>Taylor</v>
      </c>
      <c r="D34" s="209" t="str">
        <f>Fire_Police_Men!E5</f>
        <v>Fire</v>
      </c>
      <c r="E34" s="306">
        <f>Fire_Police_Men!F5</f>
        <v>37.32</v>
      </c>
      <c r="G34" s="191">
        <v>3</v>
      </c>
      <c r="H34" s="188" t="str">
        <f>Fire_Police_Ladies!D5</f>
        <v>Chloe</v>
      </c>
      <c r="I34" s="209" t="str">
        <f>Fire_Police_Ladies!E5</f>
        <v>Finlay</v>
      </c>
      <c r="J34" s="209" t="str">
        <f>Fire_Police_Ladies!F5</f>
        <v>RAFAA</v>
      </c>
      <c r="K34" s="327">
        <f>Fire_Police_Ladies!G5</f>
        <v>32.049999999999997</v>
      </c>
    </row>
    <row r="36" spans="1:11" ht="18.75" thickBot="1">
      <c r="A36" s="394" t="s">
        <v>14</v>
      </c>
      <c r="B36" s="394"/>
      <c r="C36" s="394"/>
      <c r="D36" s="394"/>
      <c r="E36" s="394"/>
      <c r="G36" s="311" t="s">
        <v>24</v>
      </c>
      <c r="H36" s="311"/>
      <c r="I36" s="311"/>
      <c r="J36" s="311"/>
    </row>
    <row r="37" spans="1:11" ht="39" thickBot="1">
      <c r="A37" s="202" t="s">
        <v>2</v>
      </c>
      <c r="B37" s="228" t="s">
        <v>17</v>
      </c>
      <c r="C37" s="134" t="s">
        <v>0</v>
      </c>
      <c r="D37" s="222" t="s">
        <v>9</v>
      </c>
      <c r="E37" s="227" t="s">
        <v>3</v>
      </c>
      <c r="G37" s="202" t="s">
        <v>2</v>
      </c>
      <c r="H37" s="390" t="s">
        <v>9</v>
      </c>
      <c r="I37" s="391"/>
      <c r="J37" s="41" t="s">
        <v>51</v>
      </c>
    </row>
    <row r="38" spans="1:11" ht="13.5" thickBot="1">
      <c r="A38" s="232">
        <v>1</v>
      </c>
      <c r="B38" s="372" t="s">
        <v>110</v>
      </c>
      <c r="C38" s="373" t="s">
        <v>266</v>
      </c>
      <c r="D38" s="374" t="s">
        <v>45</v>
      </c>
      <c r="E38" s="375">
        <v>38.22</v>
      </c>
      <c r="F38" s="371"/>
      <c r="G38" s="203">
        <v>1</v>
      </c>
      <c r="H38" s="395" t="s">
        <v>8</v>
      </c>
      <c r="I38" s="405"/>
      <c r="J38" s="120">
        <v>13</v>
      </c>
    </row>
    <row r="39" spans="1:11">
      <c r="A39" s="9"/>
      <c r="B39" s="9"/>
      <c r="C39" s="10"/>
      <c r="D39" s="46"/>
      <c r="E39" s="16"/>
      <c r="G39" s="205">
        <v>2</v>
      </c>
      <c r="H39" s="406" t="s">
        <v>12</v>
      </c>
      <c r="I39" s="407"/>
      <c r="J39" s="120">
        <v>55</v>
      </c>
    </row>
    <row r="40" spans="1:11" ht="18.75" thickBot="1">
      <c r="A40" s="311" t="s">
        <v>23</v>
      </c>
      <c r="B40" s="311"/>
      <c r="C40" s="311"/>
      <c r="D40" s="311"/>
      <c r="G40" s="204">
        <v>3</v>
      </c>
      <c r="H40" s="392" t="s">
        <v>11</v>
      </c>
      <c r="I40" s="410"/>
      <c r="J40" s="127">
        <f>E39</f>
        <v>0</v>
      </c>
    </row>
    <row r="41" spans="1:11" ht="26.25" thickBot="1">
      <c r="A41" s="202" t="s">
        <v>2</v>
      </c>
      <c r="B41" s="390" t="s">
        <v>9</v>
      </c>
      <c r="C41" s="391"/>
      <c r="D41" s="41" t="s">
        <v>175</v>
      </c>
      <c r="E41" s="8"/>
    </row>
    <row r="42" spans="1:11">
      <c r="A42" s="205">
        <v>1</v>
      </c>
      <c r="B42" s="411" t="str">
        <f>'Vets Men Result'!O85</f>
        <v>RAF</v>
      </c>
      <c r="C42" s="409"/>
      <c r="D42" s="47">
        <f>'Vets Men Result'!P85</f>
        <v>12</v>
      </c>
      <c r="E42" s="8"/>
    </row>
    <row r="43" spans="1:11" ht="18">
      <c r="A43" s="155">
        <v>2</v>
      </c>
      <c r="B43" s="399" t="str">
        <f>'Vets Men Result'!O86</f>
        <v>Fire</v>
      </c>
      <c r="C43" s="400"/>
      <c r="D43" s="48">
        <f>'Vets Men Result'!P86</f>
        <v>39</v>
      </c>
      <c r="E43" s="311"/>
    </row>
    <row r="44" spans="1:11" ht="13.5" thickBot="1">
      <c r="A44" s="229">
        <v>3</v>
      </c>
      <c r="B44" s="401" t="str">
        <f>'Vets Men Result'!O87</f>
        <v>Police</v>
      </c>
      <c r="C44" s="402"/>
      <c r="D44" s="49">
        <f>'Vets Men Result'!P87</f>
        <v>45</v>
      </c>
      <c r="E44" s="37"/>
    </row>
    <row r="45" spans="1:11">
      <c r="E45" s="307"/>
    </row>
    <row r="46" spans="1:11" ht="18.75" thickBot="1">
      <c r="A46" s="311" t="s">
        <v>55</v>
      </c>
      <c r="B46" s="311"/>
      <c r="C46" s="311"/>
      <c r="D46" s="311"/>
      <c r="E46" s="307"/>
    </row>
    <row r="47" spans="1:11" ht="26.25" thickBot="1">
      <c r="A47" s="122" t="s">
        <v>2</v>
      </c>
      <c r="B47" s="412" t="s">
        <v>9</v>
      </c>
      <c r="C47" s="413"/>
      <c r="D47" s="130" t="s">
        <v>174</v>
      </c>
      <c r="E47" s="307"/>
    </row>
    <row r="48" spans="1:11">
      <c r="A48" s="203">
        <v>1</v>
      </c>
      <c r="B48" s="408" t="str">
        <f>Fire_Police_Men!K57</f>
        <v>RAF</v>
      </c>
      <c r="C48" s="409"/>
      <c r="D48" s="47">
        <f>Fire_Police_Men!L57</f>
        <v>25</v>
      </c>
    </row>
    <row r="49" spans="1:11" ht="18">
      <c r="A49" s="155">
        <v>2</v>
      </c>
      <c r="B49" s="397" t="str">
        <f>Fire_Police_Men!K58</f>
        <v>Police</v>
      </c>
      <c r="C49" s="398"/>
      <c r="D49" s="50">
        <f>Fire_Police_Men!L58</f>
        <v>93</v>
      </c>
      <c r="E49" s="311"/>
    </row>
    <row r="50" spans="1:11" ht="13.5" thickBot="1">
      <c r="A50" s="156">
        <v>3</v>
      </c>
      <c r="B50" s="415" t="str">
        <f>Fire_Police_Men!K59</f>
        <v>Fire</v>
      </c>
      <c r="C50" s="416"/>
      <c r="D50" s="51">
        <f>Fire_Police_Men!L59</f>
        <v>102</v>
      </c>
      <c r="E50" s="37"/>
    </row>
    <row r="51" spans="1:11" s="315" customFormat="1" ht="13.5" thickBot="1">
      <c r="A51" s="313"/>
      <c r="B51" s="313"/>
      <c r="C51" s="313"/>
      <c r="D51" s="314"/>
      <c r="E51" s="316"/>
      <c r="K51" s="323"/>
    </row>
    <row r="52" spans="1:11">
      <c r="E52" s="38"/>
    </row>
    <row r="53" spans="1:11" ht="18">
      <c r="A53" s="26" t="s">
        <v>28</v>
      </c>
      <c r="B53" s="20"/>
      <c r="C53" s="4"/>
      <c r="D53" s="39"/>
      <c r="E53" s="4"/>
    </row>
    <row r="54" spans="1:11">
      <c r="A54" s="6"/>
      <c r="B54" s="6"/>
      <c r="C54" s="7"/>
      <c r="D54" s="45"/>
      <c r="E54" s="8"/>
    </row>
    <row r="55" spans="1:11" ht="18.75" thickBot="1">
      <c r="A55" s="312" t="s">
        <v>159</v>
      </c>
      <c r="B55" s="312"/>
      <c r="C55" s="312"/>
      <c r="D55" s="312"/>
      <c r="E55" s="312"/>
      <c r="G55" s="312" t="s">
        <v>158</v>
      </c>
      <c r="H55" s="312"/>
      <c r="I55" s="312"/>
      <c r="J55" s="312"/>
      <c r="K55" s="328"/>
    </row>
    <row r="56" spans="1:11" ht="39" thickBot="1">
      <c r="A56" s="139" t="s">
        <v>2</v>
      </c>
      <c r="B56" s="104" t="s">
        <v>17</v>
      </c>
      <c r="C56" s="135" t="s">
        <v>0</v>
      </c>
      <c r="D56" s="136" t="s">
        <v>9</v>
      </c>
      <c r="E56" s="137" t="s">
        <v>3</v>
      </c>
      <c r="G56" s="139" t="s">
        <v>2</v>
      </c>
      <c r="H56" s="22" t="s">
        <v>17</v>
      </c>
      <c r="I56" s="40" t="s">
        <v>0</v>
      </c>
      <c r="J56" s="24" t="s">
        <v>9</v>
      </c>
      <c r="K56" s="329" t="s">
        <v>3</v>
      </c>
    </row>
    <row r="57" spans="1:11">
      <c r="A57" s="184">
        <v>1</v>
      </c>
      <c r="B57" s="187" t="str">
        <f>'Sir Sefton'!C3</f>
        <v>Chris</v>
      </c>
      <c r="C57" s="132" t="str">
        <f>'Sir Sefton'!D3</f>
        <v>Smith</v>
      </c>
      <c r="D57" s="132" t="str">
        <f>'Sir Sefton'!E3</f>
        <v>Civil Service</v>
      </c>
      <c r="E57" s="298">
        <f>'Sir Sefton'!F3</f>
        <v>35.53</v>
      </c>
      <c r="G57" s="208">
        <v>1</v>
      </c>
      <c r="H57" s="187" t="str">
        <f>SEAX!C3</f>
        <v>Tamsyn</v>
      </c>
      <c r="I57" s="132" t="str">
        <f>SEAX!D3</f>
        <v>Rutter</v>
      </c>
      <c r="J57" s="132" t="str">
        <f>SEAX!E3</f>
        <v>RAFAA</v>
      </c>
      <c r="K57" s="298">
        <f>SEAX!F3</f>
        <v>30.58</v>
      </c>
    </row>
    <row r="58" spans="1:11">
      <c r="A58" s="185">
        <v>2</v>
      </c>
      <c r="B58" s="189" t="str">
        <f>'Sir Sefton'!C4</f>
        <v>Mike</v>
      </c>
      <c r="C58" s="71" t="str">
        <f>'Sir Sefton'!D4</f>
        <v>Kallenberg</v>
      </c>
      <c r="D58" s="71" t="str">
        <f>'Sir Sefton'!E4</f>
        <v>RAFAA</v>
      </c>
      <c r="E58" s="299">
        <f>'Sir Sefton'!F4</f>
        <v>36.479999999999997</v>
      </c>
      <c r="G58" s="178">
        <v>2</v>
      </c>
      <c r="H58" s="189" t="str">
        <f>SEAX!C4</f>
        <v>Natasha</v>
      </c>
      <c r="I58" s="71" t="str">
        <f>SEAX!D4</f>
        <v>Sheel</v>
      </c>
      <c r="J58" s="71" t="str">
        <f>SEAX!E4</f>
        <v>Civil Service</v>
      </c>
      <c r="K58" s="299">
        <f>SEAX!F4</f>
        <v>31.16</v>
      </c>
    </row>
    <row r="59" spans="1:11" ht="13.5" thickBot="1">
      <c r="A59" s="186">
        <v>3</v>
      </c>
      <c r="B59" s="188" t="str">
        <f>'Sir Sefton'!C5</f>
        <v>Marc</v>
      </c>
      <c r="C59" s="75" t="str">
        <f>'Sir Sefton'!D5</f>
        <v>Hobbs</v>
      </c>
      <c r="D59" s="75" t="str">
        <f>'Sir Sefton'!E5</f>
        <v>Civil Service</v>
      </c>
      <c r="E59" s="300">
        <f>'Sir Sefton'!F5</f>
        <v>37.21</v>
      </c>
      <c r="G59" s="191">
        <v>3</v>
      </c>
      <c r="H59" s="188" t="str">
        <f>SEAX!C5</f>
        <v>Katie</v>
      </c>
      <c r="I59" s="75" t="str">
        <f>SEAX!D5</f>
        <v>Beecher</v>
      </c>
      <c r="J59" s="75" t="str">
        <f>SEAX!E5</f>
        <v>Civil Service</v>
      </c>
      <c r="K59" s="300">
        <f>SEAX!F5</f>
        <v>31.44</v>
      </c>
    </row>
    <row r="62" spans="1:11" ht="18.75" thickBot="1">
      <c r="A62" s="394" t="s">
        <v>14</v>
      </c>
      <c r="B62" s="394"/>
      <c r="C62" s="394"/>
      <c r="D62" s="394"/>
      <c r="E62" s="394"/>
      <c r="G62" s="311" t="s">
        <v>160</v>
      </c>
      <c r="H62" s="311"/>
      <c r="I62" s="311"/>
      <c r="J62" s="311"/>
    </row>
    <row r="63" spans="1:11" ht="39" thickBot="1">
      <c r="A63" s="153" t="s">
        <v>2</v>
      </c>
      <c r="B63" s="3" t="s">
        <v>17</v>
      </c>
      <c r="C63" s="134" t="s">
        <v>0</v>
      </c>
      <c r="D63" s="222" t="s">
        <v>9</v>
      </c>
      <c r="E63" s="227" t="s">
        <v>3</v>
      </c>
      <c r="G63" s="153" t="s">
        <v>2</v>
      </c>
      <c r="H63" s="390" t="s">
        <v>9</v>
      </c>
      <c r="I63" s="391"/>
      <c r="J63" s="41" t="s">
        <v>374</v>
      </c>
    </row>
    <row r="64" spans="1:11" ht="13.5" thickBot="1">
      <c r="A64" s="231">
        <v>1</v>
      </c>
      <c r="B64" s="376" t="s">
        <v>108</v>
      </c>
      <c r="C64" s="377" t="s">
        <v>233</v>
      </c>
      <c r="D64" s="378" t="s">
        <v>10</v>
      </c>
      <c r="E64" s="375">
        <v>35.53</v>
      </c>
      <c r="G64" s="199">
        <v>1</v>
      </c>
      <c r="H64" s="395" t="str">
        <f>SEAX!B31</f>
        <v>Royal Air Force AA</v>
      </c>
      <c r="I64" s="403"/>
      <c r="J64" s="47">
        <f>SEAX!J31</f>
        <v>20</v>
      </c>
    </row>
    <row r="65" spans="1:10" ht="13.5" thickBot="1">
      <c r="A65" s="9"/>
      <c r="B65" s="9"/>
      <c r="C65" s="10"/>
      <c r="D65" s="46"/>
      <c r="E65" s="16"/>
      <c r="F65" s="230"/>
      <c r="G65" s="200">
        <v>2</v>
      </c>
      <c r="H65" s="392" t="str">
        <f>SEAX!B32</f>
        <v>Civil Service AA</v>
      </c>
      <c r="I65" s="404"/>
      <c r="J65" s="51">
        <f>SEAX!J32</f>
        <v>16</v>
      </c>
    </row>
    <row r="66" spans="1:10" ht="18.75" thickBot="1">
      <c r="A66" s="276" t="s">
        <v>23</v>
      </c>
      <c r="B66" s="276"/>
      <c r="C66" s="276"/>
      <c r="D66" s="276"/>
      <c r="E66" s="276"/>
      <c r="G66" s="1"/>
      <c r="H66" s="1"/>
      <c r="I66" s="1"/>
      <c r="J66" s="2"/>
    </row>
    <row r="67" spans="1:10" ht="26.25" thickBot="1">
      <c r="A67" s="153" t="s">
        <v>2</v>
      </c>
      <c r="B67" s="390" t="s">
        <v>9</v>
      </c>
      <c r="C67" s="391"/>
      <c r="D67" s="41" t="s">
        <v>173</v>
      </c>
      <c r="E67" s="37"/>
    </row>
    <row r="68" spans="1:10">
      <c r="A68" s="199">
        <v>1</v>
      </c>
      <c r="B68" s="395" t="str">
        <f>'Vets Men Result'!O64</f>
        <v>RAF</v>
      </c>
      <c r="C68" s="396"/>
      <c r="D68" s="47">
        <f>'Vets Men Result'!P64</f>
        <v>14</v>
      </c>
      <c r="E68" s="38"/>
    </row>
    <row r="69" spans="1:10" ht="13.5" thickBot="1">
      <c r="A69" s="200">
        <v>2</v>
      </c>
      <c r="B69" s="392" t="str">
        <f>'Vets Men Result'!O65</f>
        <v>Civil Service</v>
      </c>
      <c r="C69" s="393"/>
      <c r="D69" s="51">
        <f>'Vets Men Result'!P65</f>
        <v>27</v>
      </c>
      <c r="E69" s="38"/>
    </row>
    <row r="72" spans="1:10" ht="18.75" thickBot="1">
      <c r="A72" s="394" t="s">
        <v>58</v>
      </c>
      <c r="B72" s="394"/>
      <c r="C72" s="394"/>
      <c r="D72" s="394"/>
      <c r="E72" s="394"/>
    </row>
    <row r="73" spans="1:10" ht="26.25" thickBot="1">
      <c r="A73" s="153" t="s">
        <v>2</v>
      </c>
      <c r="B73" s="390" t="s">
        <v>9</v>
      </c>
      <c r="C73" s="391"/>
      <c r="D73" s="41" t="s">
        <v>374</v>
      </c>
      <c r="E73" s="37"/>
    </row>
    <row r="74" spans="1:10">
      <c r="A74" s="199">
        <v>1</v>
      </c>
      <c r="B74" s="395" t="str">
        <f>'Sir Sefton'!B41</f>
        <v>Royal Air Force AA</v>
      </c>
      <c r="C74" s="396"/>
      <c r="D74" s="47">
        <f>'Sir Sefton'!J41</f>
        <v>44</v>
      </c>
      <c r="E74" s="38"/>
    </row>
    <row r="75" spans="1:10" ht="13.5" thickBot="1">
      <c r="A75" s="200">
        <v>2</v>
      </c>
      <c r="B75" s="392" t="str">
        <f>'Sir Sefton'!B42</f>
        <v>Civil Service AA</v>
      </c>
      <c r="C75" s="393"/>
      <c r="D75" s="49">
        <f>'Sir Sefton'!J42</f>
        <v>34</v>
      </c>
      <c r="E75" s="38"/>
    </row>
  </sheetData>
  <mergeCells count="44">
    <mergeCell ref="H37:I37"/>
    <mergeCell ref="A36:E36"/>
    <mergeCell ref="B41:C41"/>
    <mergeCell ref="B50:C50"/>
    <mergeCell ref="G3:K3"/>
    <mergeCell ref="G9:K9"/>
    <mergeCell ref="A9:E9"/>
    <mergeCell ref="B15:C15"/>
    <mergeCell ref="B14:C14"/>
    <mergeCell ref="H14:I14"/>
    <mergeCell ref="H10:I10"/>
    <mergeCell ref="H13:I13"/>
    <mergeCell ref="H11:I11"/>
    <mergeCell ref="H12:I12"/>
    <mergeCell ref="B16:C16"/>
    <mergeCell ref="B17:C17"/>
    <mergeCell ref="B18:C18"/>
    <mergeCell ref="A20:E20"/>
    <mergeCell ref="A62:E62"/>
    <mergeCell ref="B21:C21"/>
    <mergeCell ref="B22:C22"/>
    <mergeCell ref="B23:C23"/>
    <mergeCell ref="B25:C25"/>
    <mergeCell ref="A30:E30"/>
    <mergeCell ref="B24:C24"/>
    <mergeCell ref="H38:I38"/>
    <mergeCell ref="H39:I39"/>
    <mergeCell ref="B48:C48"/>
    <mergeCell ref="H40:I40"/>
    <mergeCell ref="B42:C42"/>
    <mergeCell ref="B47:C47"/>
    <mergeCell ref="B49:C49"/>
    <mergeCell ref="B43:C43"/>
    <mergeCell ref="B44:C44"/>
    <mergeCell ref="H64:I64"/>
    <mergeCell ref="H65:I65"/>
    <mergeCell ref="H63:I63"/>
    <mergeCell ref="B67:C67"/>
    <mergeCell ref="B75:C75"/>
    <mergeCell ref="A72:E72"/>
    <mergeCell ref="B73:C73"/>
    <mergeCell ref="B74:C74"/>
    <mergeCell ref="B68:C68"/>
    <mergeCell ref="B69:C69"/>
  </mergeCells>
  <phoneticPr fontId="0" type="noConversion"/>
  <pageMargins left="0.8" right="0.42" top="1" bottom="1" header="0.5" footer="0.5"/>
  <pageSetup paperSize="9" scale="85" orientation="portrait"/>
  <headerFooter alignWithMargins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39997558519241921"/>
    <pageSetUpPr autoPageBreaks="0"/>
  </sheetPr>
  <dimension ref="A1:I46"/>
  <sheetViews>
    <sheetView workbookViewId="0">
      <selection sqref="A1:I1"/>
    </sheetView>
  </sheetViews>
  <sheetFormatPr defaultColWidth="8.85546875" defaultRowHeight="12.75"/>
  <cols>
    <col min="4" max="4" width="10" customWidth="1"/>
    <col min="5" max="5" width="12.42578125" bestFit="1" customWidth="1"/>
    <col min="7" max="7" width="15.7109375" customWidth="1"/>
  </cols>
  <sheetData>
    <row r="1" spans="1:9" ht="18.75" thickBot="1">
      <c r="A1" s="421" t="s">
        <v>190</v>
      </c>
      <c r="B1" s="421"/>
      <c r="C1" s="422"/>
      <c r="D1" s="422"/>
      <c r="E1" s="422"/>
      <c r="F1" s="422"/>
      <c r="G1" s="422"/>
      <c r="H1" s="422"/>
      <c r="I1" s="422"/>
    </row>
    <row r="2" spans="1:9" ht="39" thickBot="1">
      <c r="A2" s="62" t="s">
        <v>16</v>
      </c>
      <c r="B2" s="87" t="s">
        <v>50</v>
      </c>
      <c r="C2" s="63" t="s">
        <v>15</v>
      </c>
      <c r="D2" s="63" t="s">
        <v>17</v>
      </c>
      <c r="E2" s="63" t="s">
        <v>0</v>
      </c>
      <c r="F2" s="63" t="s">
        <v>9</v>
      </c>
      <c r="G2" s="63" t="s">
        <v>1</v>
      </c>
      <c r="H2" s="64" t="s">
        <v>5</v>
      </c>
      <c r="I2" s="41" t="s">
        <v>18</v>
      </c>
    </row>
    <row r="3" spans="1:9">
      <c r="A3" s="79">
        <v>1</v>
      </c>
      <c r="B3" s="113"/>
      <c r="C3" s="133"/>
      <c r="D3" s="117"/>
      <c r="E3" s="117"/>
      <c r="F3" s="118"/>
      <c r="G3" s="106"/>
      <c r="H3" s="119"/>
      <c r="I3" s="120"/>
    </row>
    <row r="4" spans="1:9">
      <c r="A4" s="11">
        <v>2</v>
      </c>
      <c r="B4" s="32"/>
      <c r="C4" s="17"/>
      <c r="D4" s="70"/>
      <c r="E4" s="70"/>
      <c r="F4" s="34"/>
      <c r="G4" s="110"/>
      <c r="H4" s="21"/>
      <c r="I4" s="99"/>
    </row>
    <row r="5" spans="1:9">
      <c r="A5" s="65">
        <v>3</v>
      </c>
      <c r="B5" s="32"/>
      <c r="C5" s="33"/>
      <c r="D5" s="109"/>
      <c r="E5" s="71"/>
      <c r="F5" s="31"/>
      <c r="G5" s="111"/>
      <c r="H5" s="14"/>
      <c r="I5" s="114"/>
    </row>
    <row r="6" spans="1:9">
      <c r="A6" s="65">
        <v>4</v>
      </c>
      <c r="B6" s="32"/>
      <c r="C6" s="17"/>
      <c r="D6" s="109"/>
      <c r="E6" s="71"/>
      <c r="F6" s="34"/>
      <c r="G6" s="110"/>
      <c r="H6" s="21"/>
      <c r="I6" s="99"/>
    </row>
    <row r="7" spans="1:9">
      <c r="A7" s="65">
        <v>5</v>
      </c>
      <c r="B7" s="32"/>
      <c r="C7" s="17"/>
      <c r="D7" s="68"/>
      <c r="E7" s="68"/>
      <c r="F7" s="34"/>
      <c r="G7" s="107"/>
      <c r="H7" s="21"/>
      <c r="I7" s="99"/>
    </row>
    <row r="8" spans="1:9">
      <c r="A8" s="65">
        <v>6</v>
      </c>
      <c r="B8" s="32"/>
      <c r="C8" s="17"/>
      <c r="D8" s="68"/>
      <c r="E8" s="68"/>
      <c r="F8" s="34"/>
      <c r="G8" s="107"/>
      <c r="H8" s="21"/>
      <c r="I8" s="99"/>
    </row>
    <row r="9" spans="1:9">
      <c r="A9" s="11">
        <v>7</v>
      </c>
      <c r="B9" s="32"/>
      <c r="C9" s="17"/>
      <c r="D9" s="68"/>
      <c r="E9" s="68"/>
      <c r="F9" s="34"/>
      <c r="G9" s="107"/>
      <c r="H9" s="21"/>
      <c r="I9" s="99"/>
    </row>
    <row r="10" spans="1:9">
      <c r="A10" s="11">
        <v>8</v>
      </c>
      <c r="B10" s="32"/>
      <c r="C10" s="17"/>
      <c r="D10" s="68"/>
      <c r="E10" s="68"/>
      <c r="F10" s="34"/>
      <c r="G10" s="107"/>
      <c r="H10" s="21"/>
      <c r="I10" s="99"/>
    </row>
    <row r="11" spans="1:9">
      <c r="A11" s="11">
        <v>9</v>
      </c>
      <c r="B11" s="32"/>
      <c r="C11" s="33"/>
      <c r="D11" s="109"/>
      <c r="E11" s="109"/>
      <c r="F11" s="111"/>
      <c r="G11" s="111"/>
      <c r="H11" s="14"/>
      <c r="I11" s="114"/>
    </row>
    <row r="12" spans="1:9">
      <c r="A12" s="11">
        <v>10</v>
      </c>
      <c r="B12" s="32"/>
      <c r="C12" s="17"/>
      <c r="D12" s="68"/>
      <c r="E12" s="68"/>
      <c r="F12" s="34"/>
      <c r="G12" s="107"/>
      <c r="H12" s="14"/>
      <c r="I12" s="99"/>
    </row>
    <row r="13" spans="1:9">
      <c r="A13" s="65">
        <v>11</v>
      </c>
      <c r="B13" s="32"/>
      <c r="C13" s="17"/>
      <c r="D13" s="68"/>
      <c r="E13" s="68"/>
      <c r="F13" s="34"/>
      <c r="G13" s="107"/>
      <c r="H13" s="21"/>
      <c r="I13" s="99"/>
    </row>
    <row r="14" spans="1:9">
      <c r="A14" s="77">
        <v>12</v>
      </c>
      <c r="B14" s="32"/>
      <c r="C14" s="17"/>
      <c r="D14" s="68"/>
      <c r="E14" s="68"/>
      <c r="F14" s="34"/>
      <c r="G14" s="107"/>
      <c r="H14" s="21"/>
      <c r="I14" s="99"/>
    </row>
    <row r="15" spans="1:9">
      <c r="A15" s="11">
        <v>13</v>
      </c>
      <c r="B15" s="32"/>
      <c r="C15" s="33"/>
      <c r="D15" s="109"/>
      <c r="E15" s="109"/>
      <c r="F15" s="111"/>
      <c r="G15" s="111"/>
      <c r="H15" s="14"/>
      <c r="I15" s="114"/>
    </row>
    <row r="16" spans="1:9">
      <c r="A16" s="11">
        <v>14</v>
      </c>
      <c r="B16" s="32"/>
      <c r="C16" s="33"/>
      <c r="D16" s="109"/>
      <c r="E16" s="109"/>
      <c r="F16" s="111"/>
      <c r="G16" s="111"/>
      <c r="H16" s="14"/>
      <c r="I16" s="114"/>
    </row>
    <row r="17" spans="1:9">
      <c r="A17" s="11">
        <v>15</v>
      </c>
      <c r="B17" s="32"/>
      <c r="C17" s="17"/>
      <c r="D17" s="68"/>
      <c r="E17" s="68"/>
      <c r="F17" s="34"/>
      <c r="G17" s="107"/>
      <c r="H17" s="21"/>
      <c r="I17" s="99"/>
    </row>
    <row r="18" spans="1:9">
      <c r="A18" s="11">
        <v>16</v>
      </c>
      <c r="B18" s="32"/>
      <c r="C18" s="17"/>
      <c r="D18" s="109"/>
      <c r="E18" s="109"/>
      <c r="F18" s="111"/>
      <c r="G18" s="111"/>
      <c r="H18" s="14"/>
      <c r="I18" s="114"/>
    </row>
    <row r="19" spans="1:9">
      <c r="A19" s="11">
        <v>17</v>
      </c>
      <c r="B19" s="32"/>
      <c r="C19" s="17"/>
      <c r="D19" s="68"/>
      <c r="E19" s="68"/>
      <c r="F19" s="34"/>
      <c r="G19" s="107"/>
      <c r="H19" s="21"/>
      <c r="I19" s="99"/>
    </row>
    <row r="20" spans="1:9">
      <c r="A20" s="11">
        <v>18</v>
      </c>
      <c r="B20" s="32"/>
      <c r="C20" s="17"/>
      <c r="D20" s="68"/>
      <c r="E20" s="68"/>
      <c r="F20" s="34"/>
      <c r="G20" s="107"/>
      <c r="H20" s="21"/>
      <c r="I20" s="99"/>
    </row>
    <row r="21" spans="1:9">
      <c r="A21" s="65">
        <v>19</v>
      </c>
      <c r="B21" s="32"/>
      <c r="C21" s="17"/>
      <c r="D21" s="68"/>
      <c r="E21" s="68"/>
      <c r="F21" s="34"/>
      <c r="G21" s="107"/>
      <c r="H21" s="21"/>
      <c r="I21" s="99"/>
    </row>
    <row r="22" spans="1:9">
      <c r="A22" s="65">
        <v>20</v>
      </c>
      <c r="B22" s="32"/>
      <c r="C22" s="17"/>
      <c r="D22" s="109"/>
      <c r="E22" s="109"/>
      <c r="F22" s="111"/>
      <c r="G22" s="111"/>
      <c r="H22" s="14"/>
      <c r="I22" s="114"/>
    </row>
    <row r="23" spans="1:9">
      <c r="A23" s="11">
        <v>21</v>
      </c>
      <c r="B23" s="32"/>
      <c r="C23" s="17"/>
      <c r="D23" s="68"/>
      <c r="E23" s="68"/>
      <c r="F23" s="34"/>
      <c r="G23" s="107"/>
      <c r="H23" s="21"/>
      <c r="I23" s="99"/>
    </row>
    <row r="24" spans="1:9">
      <c r="A24" s="78">
        <v>22</v>
      </c>
      <c r="B24" s="32"/>
      <c r="C24" s="17"/>
      <c r="D24" s="68"/>
      <c r="E24" s="68"/>
      <c r="F24" s="34"/>
      <c r="G24" s="107"/>
      <c r="H24" s="21"/>
      <c r="I24" s="99"/>
    </row>
    <row r="25" spans="1:9">
      <c r="A25" s="65">
        <v>23</v>
      </c>
      <c r="B25" s="32"/>
      <c r="C25" s="17"/>
      <c r="D25" s="67"/>
      <c r="E25" s="67"/>
      <c r="F25" s="34"/>
      <c r="G25" s="34"/>
      <c r="H25" s="21"/>
      <c r="I25" s="99"/>
    </row>
    <row r="26" spans="1:9">
      <c r="A26" s="65">
        <v>24</v>
      </c>
      <c r="B26" s="32"/>
      <c r="C26" s="17"/>
      <c r="D26" s="68"/>
      <c r="E26" s="109"/>
      <c r="F26" s="34"/>
      <c r="G26" s="107"/>
      <c r="H26" s="21"/>
      <c r="I26" s="99"/>
    </row>
    <row r="27" spans="1:9">
      <c r="A27" s="65">
        <v>25</v>
      </c>
      <c r="B27" s="32"/>
      <c r="C27" s="17"/>
      <c r="D27" s="68"/>
      <c r="E27" s="68"/>
      <c r="F27" s="34"/>
      <c r="G27" s="107"/>
      <c r="H27" s="21"/>
      <c r="I27" s="99"/>
    </row>
    <row r="28" spans="1:9">
      <c r="A28" s="77">
        <v>26</v>
      </c>
      <c r="B28" s="32"/>
      <c r="C28" s="33"/>
      <c r="D28" s="109"/>
      <c r="E28" s="71"/>
      <c r="F28" s="31"/>
      <c r="G28" s="111"/>
      <c r="H28" s="14"/>
      <c r="I28" s="114"/>
    </row>
    <row r="29" spans="1:9">
      <c r="A29" s="65">
        <v>27</v>
      </c>
      <c r="B29" s="32"/>
      <c r="C29" s="17"/>
      <c r="D29" s="109"/>
      <c r="E29" s="109"/>
      <c r="F29" s="34"/>
      <c r="G29" s="107"/>
      <c r="H29" s="21"/>
      <c r="I29" s="99"/>
    </row>
    <row r="30" spans="1:9">
      <c r="A30" s="11">
        <v>28</v>
      </c>
      <c r="B30" s="32"/>
      <c r="C30" s="33"/>
      <c r="D30" s="109"/>
      <c r="E30" s="109"/>
      <c r="F30" s="111"/>
      <c r="G30" s="111"/>
      <c r="H30" s="14"/>
      <c r="I30" s="114"/>
    </row>
    <row r="31" spans="1:9">
      <c r="A31" s="65">
        <v>29</v>
      </c>
      <c r="B31" s="32"/>
      <c r="C31" s="33"/>
      <c r="D31" s="109"/>
      <c r="E31" s="109"/>
      <c r="F31" s="111"/>
      <c r="G31" s="111"/>
      <c r="H31" s="14"/>
      <c r="I31" s="114"/>
    </row>
    <row r="32" spans="1:9">
      <c r="A32" s="11">
        <v>30</v>
      </c>
      <c r="B32" s="32"/>
      <c r="C32" s="17"/>
      <c r="D32" s="68"/>
      <c r="E32" s="68"/>
      <c r="F32" s="34"/>
      <c r="G32" s="34"/>
      <c r="H32" s="21"/>
      <c r="I32" s="99"/>
    </row>
    <row r="33" spans="1:9">
      <c r="A33" s="65">
        <v>31</v>
      </c>
      <c r="B33" s="32"/>
      <c r="C33" s="17"/>
      <c r="D33" s="109"/>
      <c r="E33" s="109"/>
      <c r="F33" s="34"/>
      <c r="G33" s="107"/>
      <c r="H33" s="21"/>
      <c r="I33" s="99"/>
    </row>
    <row r="34" spans="1:9">
      <c r="A34" s="11">
        <v>32</v>
      </c>
      <c r="B34" s="32"/>
      <c r="C34" s="17"/>
      <c r="D34" s="68"/>
      <c r="E34" s="68"/>
      <c r="F34" s="34"/>
      <c r="G34" s="107"/>
      <c r="H34" s="21"/>
      <c r="I34" s="99"/>
    </row>
    <row r="35" spans="1:9">
      <c r="A35" s="65">
        <v>33</v>
      </c>
      <c r="B35" s="32"/>
      <c r="C35" s="17"/>
      <c r="D35" s="68"/>
      <c r="E35" s="68"/>
      <c r="F35" s="34"/>
      <c r="G35" s="107"/>
      <c r="H35" s="21"/>
      <c r="I35" s="114"/>
    </row>
    <row r="36" spans="1:9">
      <c r="A36" s="11">
        <v>34</v>
      </c>
      <c r="B36" s="32"/>
      <c r="C36" s="17"/>
      <c r="D36" s="109"/>
      <c r="E36" s="109"/>
      <c r="F36" s="111"/>
      <c r="G36" s="111"/>
      <c r="H36" s="14"/>
      <c r="I36" s="114"/>
    </row>
    <row r="37" spans="1:9">
      <c r="A37" s="65">
        <v>35</v>
      </c>
      <c r="B37" s="32"/>
      <c r="C37" s="33"/>
      <c r="D37" s="109"/>
      <c r="E37" s="109"/>
      <c r="F37" s="111"/>
      <c r="G37" s="111"/>
      <c r="H37" s="14"/>
      <c r="I37" s="114"/>
    </row>
    <row r="38" spans="1:9">
      <c r="A38" s="11">
        <v>36</v>
      </c>
      <c r="B38" s="32"/>
      <c r="C38" s="17"/>
      <c r="D38" s="109"/>
      <c r="E38" s="109"/>
      <c r="F38" s="34"/>
      <c r="G38" s="107"/>
      <c r="H38" s="21"/>
      <c r="I38" s="99"/>
    </row>
    <row r="39" spans="1:9">
      <c r="A39" s="65">
        <v>37</v>
      </c>
      <c r="B39" s="32"/>
      <c r="C39" s="17"/>
      <c r="D39" s="68"/>
      <c r="E39" s="68"/>
      <c r="F39" s="34"/>
      <c r="G39" s="107"/>
      <c r="H39" s="21"/>
      <c r="I39" s="99"/>
    </row>
    <row r="40" spans="1:9">
      <c r="A40" s="11">
        <v>38</v>
      </c>
      <c r="B40" s="32"/>
      <c r="C40" s="33"/>
      <c r="D40" s="109"/>
      <c r="E40" s="109"/>
      <c r="F40" s="111"/>
      <c r="G40" s="111"/>
      <c r="H40" s="14"/>
      <c r="I40" s="114"/>
    </row>
    <row r="41" spans="1:9">
      <c r="A41" s="65">
        <v>39</v>
      </c>
      <c r="B41" s="32"/>
      <c r="C41" s="33"/>
      <c r="D41" s="109"/>
      <c r="E41" s="109"/>
      <c r="F41" s="111"/>
      <c r="G41" s="111"/>
      <c r="H41" s="14"/>
      <c r="I41" s="114"/>
    </row>
    <row r="42" spans="1:9">
      <c r="A42" s="11">
        <v>40</v>
      </c>
      <c r="B42" s="32"/>
      <c r="C42" s="17"/>
      <c r="D42" s="109"/>
      <c r="E42" s="109"/>
      <c r="F42" s="34"/>
      <c r="G42" s="107"/>
      <c r="H42" s="21"/>
      <c r="I42" s="99"/>
    </row>
    <row r="43" spans="1:9">
      <c r="A43" s="65">
        <v>41</v>
      </c>
      <c r="B43" s="32"/>
      <c r="C43" s="17"/>
      <c r="D43" s="68"/>
      <c r="E43" s="68"/>
      <c r="F43" s="34"/>
      <c r="G43" s="107"/>
      <c r="H43" s="21"/>
      <c r="I43" s="99"/>
    </row>
    <row r="44" spans="1:9">
      <c r="A44" s="11">
        <v>42</v>
      </c>
      <c r="B44" s="32"/>
      <c r="C44" s="33"/>
      <c r="D44" s="109"/>
      <c r="E44" s="109"/>
      <c r="F44" s="111"/>
      <c r="G44" s="111"/>
      <c r="H44" s="14"/>
      <c r="I44" s="114"/>
    </row>
    <row r="45" spans="1:9">
      <c r="A45" s="65">
        <v>43</v>
      </c>
      <c r="B45" s="32"/>
      <c r="C45" s="17"/>
      <c r="D45" s="68"/>
      <c r="E45" s="68"/>
      <c r="F45" s="34"/>
      <c r="G45" s="107"/>
      <c r="H45" s="21"/>
      <c r="I45" s="99"/>
    </row>
    <row r="46" spans="1:9" ht="13.5" thickBot="1">
      <c r="A46" s="25">
        <v>44</v>
      </c>
      <c r="B46" s="74"/>
      <c r="C46" s="108"/>
      <c r="D46" s="115"/>
      <c r="E46" s="115"/>
      <c r="F46" s="112"/>
      <c r="G46" s="112"/>
      <c r="H46" s="128"/>
      <c r="I46" s="116"/>
    </row>
  </sheetData>
  <mergeCells count="1">
    <mergeCell ref="A1:I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Finish Order Women</vt:lpstr>
      <vt:lpstr>Fire_Police_Ladies</vt:lpstr>
      <vt:lpstr>SEAX</vt:lpstr>
      <vt:lpstr>Finish Order Men</vt:lpstr>
      <vt:lpstr>Vets Men Result</vt:lpstr>
      <vt:lpstr>Fire_Police_Men</vt:lpstr>
      <vt:lpstr>Sir Sefton</vt:lpstr>
      <vt:lpstr>Prize Winners</vt:lpstr>
      <vt:lpstr>Southern League Male</vt:lpstr>
      <vt:lpstr>Southern League Female</vt:lpstr>
      <vt:lpstr>Southern League Teams</vt:lpstr>
      <vt:lpstr>'Finish Order Men'!Print_Area</vt:lpstr>
      <vt:lpstr>'Finish Order Women'!Print_Area</vt:lpstr>
      <vt:lpstr>'Prize Winners'!Print_Area</vt:lpstr>
      <vt:lpstr>'Vets Men Result'!Print_Area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WIN98SE</dc:creator>
  <cp:lastModifiedBy>Tony</cp:lastModifiedBy>
  <cp:lastPrinted>2013-01-16T15:00:21Z</cp:lastPrinted>
  <dcterms:created xsi:type="dcterms:W3CDTF">2005-08-30T21:13:42Z</dcterms:created>
  <dcterms:modified xsi:type="dcterms:W3CDTF">2018-02-06T14:20:23Z</dcterms:modified>
</cp:coreProperties>
</file>