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19440" windowHeight="7530" tabRatio="847" firstSheet="1" activeTab="1"/>
  </bookViews>
  <sheets>
    <sheet name="Finish Order Women &amp; Jnrs" sheetId="20" r:id="rId1"/>
    <sheet name="Fire_Police_Ladies" sheetId="22" r:id="rId2"/>
    <sheet name="SEAX" sheetId="24" r:id="rId3"/>
    <sheet name="Finish Order Men" sheetId="16" r:id="rId4"/>
    <sheet name="Vets Men Result" sheetId="28" r:id="rId5"/>
    <sheet name="Fire_Police_Men" sheetId="21" r:id="rId6"/>
    <sheet name="Sir Sefton" sheetId="23" r:id="rId7"/>
    <sheet name="Prize Winners" sheetId="19" r:id="rId8"/>
  </sheets>
  <definedNames>
    <definedName name="_xlnm._FilterDatabase" localSheetId="3" hidden="1">'Finish Order Men'!$A$2:$I$105</definedName>
    <definedName name="_xlnm._FilterDatabase" localSheetId="0" hidden="1">'Finish Order Women &amp; Jnrs'!$A$2:$I$54</definedName>
    <definedName name="_xlnm._FilterDatabase" localSheetId="6" hidden="1">'Sir Sefton'!#REF!</definedName>
    <definedName name="_xlnm._FilterDatabase" localSheetId="4" hidden="1">'Vets Men Result'!$A$2:$G$41</definedName>
    <definedName name="_xlnm.Print_Area" localSheetId="3">'Finish Order Men'!$A$1:$I$105</definedName>
    <definedName name="_xlnm.Print_Area" localSheetId="0">'Finish Order Women &amp; Jnrs'!$A$1:$I$26</definedName>
    <definedName name="_xlnm.Print_Area" localSheetId="7">'Prize Winners'!$A$1:$E$26</definedName>
    <definedName name="_xlnm.Print_Area" localSheetId="4">'Vets Men Result'!$A$1:$G$41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8" i="22"/>
  <c r="K29"/>
  <c r="K30"/>
  <c r="K31"/>
  <c r="K32"/>
  <c r="K33"/>
  <c r="K34"/>
  <c r="K35"/>
  <c r="K36"/>
  <c r="K37"/>
  <c r="K38"/>
  <c r="K39"/>
  <c r="K4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C44"/>
  <c r="D44"/>
  <c r="E44"/>
  <c r="F44"/>
  <c r="G44"/>
  <c r="L44"/>
  <c r="L28"/>
  <c r="L29"/>
  <c r="L30"/>
  <c r="L31"/>
  <c r="L32"/>
  <c r="L33"/>
  <c r="L34"/>
  <c r="L35"/>
  <c r="L36"/>
  <c r="L37"/>
  <c r="L38"/>
  <c r="L39"/>
  <c r="L40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C45"/>
  <c r="D45"/>
  <c r="E45"/>
  <c r="F45"/>
  <c r="G45"/>
  <c r="L45"/>
  <c r="K3" i="16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108"/>
  <c r="K109"/>
  <c r="K110"/>
  <c r="K111"/>
  <c r="K114"/>
  <c r="D108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108"/>
  <c r="L109"/>
  <c r="L110"/>
  <c r="L111"/>
  <c r="L114"/>
  <c r="D107"/>
  <c r="I3" i="28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O3"/>
  <c r="O4"/>
  <c r="O5"/>
  <c r="O6"/>
  <c r="O7"/>
  <c r="P1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P3"/>
  <c r="P4"/>
  <c r="P5"/>
  <c r="P6"/>
  <c r="P7"/>
  <c r="P10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O46"/>
  <c r="O47"/>
  <c r="O48"/>
  <c r="O49"/>
  <c r="O50"/>
  <c r="P54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P46"/>
  <c r="P47"/>
  <c r="P48"/>
  <c r="P49"/>
  <c r="P50"/>
  <c r="P53"/>
  <c r="K80"/>
  <c r="J80"/>
  <c r="I80"/>
  <c r="K79"/>
  <c r="J79"/>
  <c r="I79"/>
  <c r="K78"/>
  <c r="J78"/>
  <c r="I78"/>
  <c r="K77"/>
  <c r="J77"/>
  <c r="I77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3" i="2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G59"/>
  <c r="F59"/>
  <c r="E59"/>
  <c r="D59"/>
  <c r="C59"/>
  <c r="B59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D58"/>
  <c r="C58"/>
  <c r="B58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G57"/>
  <c r="F57"/>
  <c r="E57"/>
  <c r="D57"/>
  <c r="C57"/>
  <c r="B57"/>
  <c r="G58"/>
  <c r="F58"/>
  <c r="E58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J16" i="24"/>
  <c r="J15"/>
  <c r="J14"/>
  <c r="J13"/>
  <c r="J12"/>
  <c r="J21"/>
  <c r="J20"/>
  <c r="J19"/>
  <c r="J18"/>
  <c r="J17"/>
  <c r="L3" i="2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7"/>
  <c r="L58"/>
  <c r="L59"/>
  <c r="L60"/>
  <c r="L61"/>
  <c r="D59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8"/>
  <c r="M49"/>
  <c r="M50"/>
  <c r="M51"/>
  <c r="M52"/>
  <c r="M53"/>
  <c r="M54"/>
  <c r="M57"/>
  <c r="M58"/>
  <c r="M59"/>
  <c r="M60"/>
  <c r="M61"/>
  <c r="D58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60"/>
  <c r="D57"/>
  <c r="M32" i="22"/>
  <c r="M31"/>
  <c r="M30"/>
  <c r="M24"/>
  <c r="M23"/>
  <c r="M22"/>
  <c r="M21"/>
  <c r="M20"/>
  <c r="M19"/>
  <c r="M33"/>
  <c r="M29"/>
  <c r="M28"/>
  <c r="M27"/>
  <c r="M26"/>
  <c r="M25"/>
  <c r="J4" i="23"/>
  <c r="J5"/>
  <c r="J7"/>
  <c r="J8"/>
  <c r="J10"/>
  <c r="J11"/>
  <c r="J12"/>
  <c r="J13"/>
  <c r="J14"/>
  <c r="J15"/>
  <c r="J17"/>
  <c r="J37"/>
  <c r="J38"/>
  <c r="J42"/>
  <c r="D75" i="19"/>
  <c r="I3" i="23"/>
  <c r="I6"/>
  <c r="I9"/>
  <c r="I37"/>
  <c r="I38"/>
  <c r="J41"/>
  <c r="D74" i="19"/>
  <c r="B75"/>
  <c r="B74"/>
  <c r="D69"/>
  <c r="D68"/>
  <c r="B69"/>
  <c r="B68"/>
  <c r="E58"/>
  <c r="E59"/>
  <c r="E57"/>
  <c r="B58"/>
  <c r="C58"/>
  <c r="D58"/>
  <c r="B59"/>
  <c r="C59"/>
  <c r="D59"/>
  <c r="C57"/>
  <c r="D57"/>
  <c r="B57"/>
  <c r="H58"/>
  <c r="I58"/>
  <c r="J58"/>
  <c r="K58"/>
  <c r="H59"/>
  <c r="I59"/>
  <c r="J59"/>
  <c r="K59"/>
  <c r="I57"/>
  <c r="J57"/>
  <c r="K57"/>
  <c r="H57"/>
  <c r="H58" i="21"/>
  <c r="L58"/>
  <c r="D49" i="19"/>
  <c r="H59" i="21"/>
  <c r="L59"/>
  <c r="D50" i="19"/>
  <c r="H57" i="21"/>
  <c r="L57"/>
  <c r="D48" i="19"/>
  <c r="B49"/>
  <c r="B50"/>
  <c r="B48"/>
  <c r="J67" i="28"/>
  <c r="J68"/>
  <c r="J69"/>
  <c r="J70"/>
  <c r="J71"/>
  <c r="J72"/>
  <c r="J73"/>
  <c r="J74"/>
  <c r="J75"/>
  <c r="J76"/>
  <c r="J81"/>
  <c r="J82"/>
  <c r="J83"/>
  <c r="J84"/>
  <c r="J85"/>
  <c r="J86"/>
  <c r="J87"/>
  <c r="P67"/>
  <c r="P68"/>
  <c r="P69"/>
  <c r="P70"/>
  <c r="P71"/>
  <c r="P75"/>
  <c r="D43" i="19"/>
  <c r="K67" i="28"/>
  <c r="K68"/>
  <c r="K69"/>
  <c r="K70"/>
  <c r="K71"/>
  <c r="K72"/>
  <c r="K73"/>
  <c r="K74"/>
  <c r="K75"/>
  <c r="K76"/>
  <c r="K81"/>
  <c r="K82"/>
  <c r="K83"/>
  <c r="K84"/>
  <c r="K85"/>
  <c r="K86"/>
  <c r="K87"/>
  <c r="Q67"/>
  <c r="Q68"/>
  <c r="Q69"/>
  <c r="Q70"/>
  <c r="Q71"/>
  <c r="P76"/>
  <c r="D44" i="19"/>
  <c r="I67" i="28"/>
  <c r="I68"/>
  <c r="I69"/>
  <c r="I70"/>
  <c r="I71"/>
  <c r="I72"/>
  <c r="I73"/>
  <c r="I74"/>
  <c r="I75"/>
  <c r="I76"/>
  <c r="I81"/>
  <c r="I82"/>
  <c r="I83"/>
  <c r="I84"/>
  <c r="I85"/>
  <c r="I86"/>
  <c r="I87"/>
  <c r="O67"/>
  <c r="O68"/>
  <c r="O69"/>
  <c r="O70"/>
  <c r="O71"/>
  <c r="P74"/>
  <c r="D42" i="19"/>
  <c r="B43"/>
  <c r="B44"/>
  <c r="B42"/>
  <c r="K3" i="28"/>
  <c r="K4"/>
  <c r="K5"/>
  <c r="K6"/>
  <c r="K7"/>
  <c r="K8"/>
  <c r="K9"/>
  <c r="K10"/>
  <c r="K11"/>
  <c r="K12"/>
  <c r="K13"/>
  <c r="K14"/>
  <c r="K15"/>
  <c r="K16"/>
  <c r="K17"/>
  <c r="K18"/>
  <c r="K19"/>
  <c r="K20"/>
  <c r="K30"/>
  <c r="K31"/>
  <c r="K32"/>
  <c r="K33"/>
  <c r="K34"/>
  <c r="K35"/>
  <c r="K36"/>
  <c r="K37"/>
  <c r="K38"/>
  <c r="K39"/>
  <c r="K40"/>
  <c r="K41"/>
  <c r="E32" i="19"/>
  <c r="E33"/>
  <c r="E34"/>
  <c r="C32"/>
  <c r="D32"/>
  <c r="C33"/>
  <c r="D33"/>
  <c r="C34"/>
  <c r="D34"/>
  <c r="B33"/>
  <c r="B34"/>
  <c r="B32"/>
  <c r="D23"/>
  <c r="M3" i="16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108"/>
  <c r="M109"/>
  <c r="M110"/>
  <c r="M111"/>
  <c r="M114"/>
  <c r="D109"/>
  <c r="D24" i="19"/>
  <c r="N3" i="16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108"/>
  <c r="N109"/>
  <c r="N110"/>
  <c r="N111"/>
  <c r="N114"/>
  <c r="D110"/>
  <c r="D25" i="19"/>
  <c r="D22"/>
  <c r="B23"/>
  <c r="B24"/>
  <c r="B25"/>
  <c r="B22"/>
  <c r="D16"/>
  <c r="Q3" i="28"/>
  <c r="Q4"/>
  <c r="Q5"/>
  <c r="Q6"/>
  <c r="Q7"/>
  <c r="P12"/>
  <c r="D17" i="19"/>
  <c r="L3" i="28"/>
  <c r="L4"/>
  <c r="L5"/>
  <c r="L6"/>
  <c r="L7"/>
  <c r="L8"/>
  <c r="L9"/>
  <c r="L10"/>
  <c r="L11"/>
  <c r="L12"/>
  <c r="L13"/>
  <c r="L14"/>
  <c r="L15"/>
  <c r="L16"/>
  <c r="L17"/>
  <c r="L18"/>
  <c r="L19"/>
  <c r="L20"/>
  <c r="L30"/>
  <c r="L31"/>
  <c r="L32"/>
  <c r="L33"/>
  <c r="L34"/>
  <c r="L35"/>
  <c r="L36"/>
  <c r="L37"/>
  <c r="L38"/>
  <c r="L39"/>
  <c r="L40"/>
  <c r="L41"/>
  <c r="R3"/>
  <c r="R4"/>
  <c r="R5"/>
  <c r="R6"/>
  <c r="R7"/>
  <c r="P13"/>
  <c r="D18" i="19"/>
  <c r="D15"/>
  <c r="B16"/>
  <c r="B17"/>
  <c r="B18"/>
  <c r="B15"/>
  <c r="E6"/>
  <c r="E7"/>
  <c r="E5"/>
  <c r="D6"/>
  <c r="D7"/>
  <c r="D5"/>
  <c r="B6"/>
  <c r="C6"/>
  <c r="B7"/>
  <c r="C7"/>
  <c r="C5"/>
  <c r="B5"/>
  <c r="I3" i="24"/>
  <c r="I4"/>
  <c r="I5"/>
  <c r="I6"/>
  <c r="I7"/>
  <c r="I8"/>
  <c r="I9"/>
  <c r="I10"/>
  <c r="I24"/>
  <c r="I25"/>
  <c r="I26"/>
  <c r="I27"/>
  <c r="J32"/>
  <c r="J65" i="19"/>
  <c r="J3" i="24"/>
  <c r="J4"/>
  <c r="J5"/>
  <c r="J6"/>
  <c r="J7"/>
  <c r="J8"/>
  <c r="J9"/>
  <c r="J10"/>
  <c r="J11"/>
  <c r="J22"/>
  <c r="J23"/>
  <c r="J24"/>
  <c r="J25"/>
  <c r="J26"/>
  <c r="J27"/>
  <c r="J31"/>
  <c r="J64" i="19"/>
  <c r="H65"/>
  <c r="H64"/>
  <c r="M3" i="22"/>
  <c r="M4"/>
  <c r="M5"/>
  <c r="M6"/>
  <c r="M7"/>
  <c r="M8"/>
  <c r="M9"/>
  <c r="M10"/>
  <c r="M11"/>
  <c r="M12"/>
  <c r="M13"/>
  <c r="M14"/>
  <c r="M15"/>
  <c r="M16"/>
  <c r="M17"/>
  <c r="M18"/>
  <c r="M34"/>
  <c r="M35"/>
  <c r="M36"/>
  <c r="M37"/>
  <c r="M38"/>
  <c r="M39"/>
  <c r="M40"/>
  <c r="C46"/>
  <c r="D46"/>
  <c r="E46"/>
  <c r="F46"/>
  <c r="G46"/>
  <c r="L46"/>
  <c r="J40" i="19"/>
  <c r="H40"/>
  <c r="H33"/>
  <c r="I33"/>
  <c r="J33"/>
  <c r="K33"/>
  <c r="H34"/>
  <c r="I34"/>
  <c r="J34"/>
  <c r="K34"/>
  <c r="I32"/>
  <c r="J32"/>
  <c r="K32"/>
  <c r="H32"/>
  <c r="N4" i="20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8"/>
  <c r="N49"/>
  <c r="N50"/>
  <c r="N51"/>
  <c r="N52"/>
  <c r="N53"/>
  <c r="N54"/>
  <c r="N3"/>
  <c r="N57"/>
  <c r="N58"/>
  <c r="N59"/>
  <c r="N60"/>
  <c r="J14" i="19"/>
  <c r="J13"/>
  <c r="J12"/>
  <c r="K57" i="20"/>
  <c r="K58"/>
  <c r="K59"/>
  <c r="K61"/>
  <c r="J11" i="19"/>
  <c r="H12"/>
  <c r="H13"/>
  <c r="H14"/>
  <c r="H11"/>
  <c r="H6"/>
  <c r="I6"/>
  <c r="J6"/>
  <c r="K6"/>
  <c r="H7"/>
  <c r="I7"/>
  <c r="J7"/>
  <c r="K7"/>
  <c r="K5"/>
  <c r="J5"/>
  <c r="I5"/>
  <c r="H5"/>
  <c r="M112" i="16"/>
  <c r="L112"/>
  <c r="N113"/>
  <c r="M113"/>
  <c r="K112"/>
  <c r="L113"/>
  <c r="K113"/>
  <c r="N112"/>
  <c r="I28" i="24"/>
  <c r="J28"/>
  <c r="I4" i="21"/>
  <c r="I5"/>
  <c r="I6"/>
  <c r="I7"/>
  <c r="I8"/>
  <c r="I9"/>
  <c r="I10"/>
  <c r="I11"/>
  <c r="I3"/>
</calcChain>
</file>

<file path=xl/sharedStrings.xml><?xml version="1.0" encoding="utf-8"?>
<sst xmlns="http://schemas.openxmlformats.org/spreadsheetml/2006/main" count="1643" uniqueCount="366">
  <si>
    <t>Surname</t>
  </si>
  <si>
    <t>Finish Order</t>
  </si>
  <si>
    <t>Run Time</t>
  </si>
  <si>
    <t>Run      Time</t>
  </si>
  <si>
    <t>RAF</t>
  </si>
  <si>
    <t>Service</t>
  </si>
  <si>
    <t>Civil Service</t>
  </si>
  <si>
    <t>Police</t>
  </si>
  <si>
    <t>Fire</t>
  </si>
  <si>
    <t>Category                                          (SW/VW)</t>
  </si>
  <si>
    <t>1st Vet Male</t>
  </si>
  <si>
    <t>Race           Number</t>
  </si>
  <si>
    <t>Pos.</t>
  </si>
  <si>
    <t>Forename/ Inits</t>
  </si>
  <si>
    <t>Category            (SM/VM)</t>
  </si>
  <si>
    <t>Race             Number</t>
  </si>
  <si>
    <t>Overall  Result</t>
  </si>
  <si>
    <t>Race Position</t>
  </si>
  <si>
    <t>Veteran Mens Teams</t>
  </si>
  <si>
    <t>Ladies Teams</t>
  </si>
  <si>
    <t>RAF v Police v Fire Results</t>
  </si>
  <si>
    <t>RAF v Civil Service Result</t>
  </si>
  <si>
    <t>VM</t>
  </si>
  <si>
    <t>Johnson</t>
  </si>
  <si>
    <t>Points</t>
  </si>
  <si>
    <t>CSAA</t>
  </si>
  <si>
    <t>Royal Air Force AA</t>
  </si>
  <si>
    <t>Civil Service AA</t>
  </si>
  <si>
    <t>SEAX Points (4 from 6)</t>
  </si>
  <si>
    <t>Sir Sefton Branker Points (6 From 9)</t>
  </si>
  <si>
    <t>Club</t>
  </si>
  <si>
    <t>John</t>
  </si>
  <si>
    <t>CS</t>
  </si>
  <si>
    <t>Pol</t>
  </si>
  <si>
    <t>R/P/F Pos</t>
  </si>
  <si>
    <t>Unit              (Southern League)</t>
  </si>
  <si>
    <t>RAFAA</t>
  </si>
  <si>
    <t>Team</t>
  </si>
  <si>
    <t>Posn</t>
  </si>
  <si>
    <t>Unit                       (Southern League)</t>
  </si>
  <si>
    <t>Points              (Accumulated Positions)</t>
  </si>
  <si>
    <t>Simon</t>
  </si>
  <si>
    <t xml:space="preserve">Bell </t>
  </si>
  <si>
    <t>T</t>
  </si>
  <si>
    <t>Overall Mens Teams</t>
  </si>
  <si>
    <t>Mens Teams</t>
  </si>
  <si>
    <t>SEAX TROPHY RAF HALTON 12 Jan 17</t>
  </si>
  <si>
    <t>RAF v Police v Fire v Civil Service Cross Country - 12 Jan 17</t>
  </si>
  <si>
    <t>LADIES RAF V FIRE V POLICE RAF HALTON 12 Jan 17</t>
  </si>
  <si>
    <t>RAF v Police v Fire v Civil Service Cross Country - Veteran Men - 12 Jan 17</t>
  </si>
  <si>
    <t>RAF v Civil Service Cross Country - Veteran Men - 12 Jan 17</t>
  </si>
  <si>
    <t>RAF v Police v Fire Cross Country - Veteran Men - 12 Jan 17</t>
  </si>
  <si>
    <t>MEN RAF V POLICE V FIRE RAF HALTON 12 Jan 17</t>
  </si>
  <si>
    <t>Sir Sefton Branker Trophy - 12 Jan 17</t>
  </si>
  <si>
    <t>Category            (JM/SM/VM)</t>
  </si>
  <si>
    <t>Category                                          (JW/SW/VW)</t>
  </si>
  <si>
    <t>Senior Mens Teams (Sir Sefton Branker Trophy)</t>
  </si>
  <si>
    <t>Jo</t>
  </si>
  <si>
    <t>Roe</t>
  </si>
  <si>
    <t>VW</t>
  </si>
  <si>
    <t>Lucy</t>
  </si>
  <si>
    <t>Kershaw</t>
  </si>
  <si>
    <t>Sarah</t>
  </si>
  <si>
    <t>Toms</t>
  </si>
  <si>
    <t>Rebecca</t>
  </si>
  <si>
    <t>Waker</t>
  </si>
  <si>
    <t>Claire</t>
  </si>
  <si>
    <t>Forbes</t>
  </si>
  <si>
    <t>Heather</t>
  </si>
  <si>
    <t>Beattie</t>
  </si>
  <si>
    <t>Brize Norton</t>
  </si>
  <si>
    <t>PJHQ</t>
  </si>
  <si>
    <t>Rose</t>
  </si>
  <si>
    <t>Baker</t>
  </si>
  <si>
    <t>Cambridge Harriers</t>
  </si>
  <si>
    <t>Katie</t>
  </si>
  <si>
    <t>Beecher</t>
  </si>
  <si>
    <t>Les Croupier</t>
  </si>
  <si>
    <t>Victoria</t>
  </si>
  <si>
    <t>Carter</t>
  </si>
  <si>
    <t>Serpentine</t>
  </si>
  <si>
    <t>Susan</t>
  </si>
  <si>
    <t>Francis</t>
  </si>
  <si>
    <t>Reading AC</t>
  </si>
  <si>
    <t>Nicola</t>
  </si>
  <si>
    <t>Goodwin</t>
  </si>
  <si>
    <t>Ranelagh Harriers</t>
  </si>
  <si>
    <t>Nichola</t>
  </si>
  <si>
    <t>Jackson</t>
  </si>
  <si>
    <t>Folkestone AC</t>
  </si>
  <si>
    <t>SW</t>
  </si>
  <si>
    <t>Megan</t>
  </si>
  <si>
    <t>Roberts</t>
  </si>
  <si>
    <t>Natasha</t>
  </si>
  <si>
    <t>Steel</t>
  </si>
  <si>
    <t>Vale Royal</t>
  </si>
  <si>
    <t>Winchester</t>
  </si>
  <si>
    <t>Leighton Buzzard</t>
  </si>
  <si>
    <t>Benson Striders.</t>
  </si>
  <si>
    <t>Blackburn Harriers AC</t>
  </si>
  <si>
    <t>Unattached</t>
  </si>
  <si>
    <t>Datchett Dashers</t>
  </si>
  <si>
    <t>Kenilworth Runners</t>
  </si>
  <si>
    <t>Kate</t>
  </si>
  <si>
    <t>Laura</t>
  </si>
  <si>
    <t>Anna</t>
  </si>
  <si>
    <t>Helen</t>
  </si>
  <si>
    <t>Cathy</t>
  </si>
  <si>
    <t>Jill</t>
  </si>
  <si>
    <t>Lisa</t>
  </si>
  <si>
    <t>Griffiths</t>
  </si>
  <si>
    <t>Towerton</t>
  </si>
  <si>
    <t>Brine</t>
  </si>
  <si>
    <t>Douglas</t>
  </si>
  <si>
    <t>Leigh</t>
  </si>
  <si>
    <t>Bruneau</t>
  </si>
  <si>
    <t>Collett</t>
  </si>
  <si>
    <t>Sammons</t>
  </si>
  <si>
    <t>Oxford City AC</t>
  </si>
  <si>
    <t>Angela</t>
  </si>
  <si>
    <t>Beresford</t>
  </si>
  <si>
    <t>Katherine</t>
  </si>
  <si>
    <t>Dean</t>
  </si>
  <si>
    <t>Liz</t>
  </si>
  <si>
    <t>Schute</t>
  </si>
  <si>
    <t>Lottie</t>
  </si>
  <si>
    <t>Chant</t>
  </si>
  <si>
    <t>Natalie</t>
  </si>
  <si>
    <t>Batey</t>
  </si>
  <si>
    <t>Amanda</t>
  </si>
  <si>
    <t>Dobin</t>
  </si>
  <si>
    <t>Benson</t>
  </si>
  <si>
    <t>Gilmour</t>
  </si>
  <si>
    <t>High Wycombe</t>
  </si>
  <si>
    <t>Frank</t>
  </si>
  <si>
    <t>Mike</t>
  </si>
  <si>
    <t>Kallenberg</t>
  </si>
  <si>
    <t>SM</t>
  </si>
  <si>
    <t>Cardiff AC</t>
  </si>
  <si>
    <t>Luke</t>
  </si>
  <si>
    <t>Pollard</t>
  </si>
  <si>
    <t>Dan</t>
  </si>
  <si>
    <t>Steve</t>
  </si>
  <si>
    <t>Richard</t>
  </si>
  <si>
    <t>Bateson</t>
  </si>
  <si>
    <t>Yeovil Town</t>
  </si>
  <si>
    <t>RNAS Yeovilton</t>
  </si>
  <si>
    <t>Iain</t>
  </si>
  <si>
    <t>Bailey</t>
  </si>
  <si>
    <t>Sleaford Striders</t>
  </si>
  <si>
    <t>William</t>
  </si>
  <si>
    <t>Gardner</t>
  </si>
  <si>
    <t>Oxford City</t>
  </si>
  <si>
    <t>Peter</t>
  </si>
  <si>
    <t>Ellis</t>
  </si>
  <si>
    <t>Tipton</t>
  </si>
  <si>
    <t>Lee</t>
  </si>
  <si>
    <t>Athersmith</t>
  </si>
  <si>
    <t>Wharfedale</t>
  </si>
  <si>
    <t>Che</t>
  </si>
  <si>
    <t>Plant</t>
  </si>
  <si>
    <t>Ryston</t>
  </si>
  <si>
    <t>Rob</t>
  </si>
  <si>
    <t>Sim</t>
  </si>
  <si>
    <t>Lincoln &amp; District</t>
  </si>
  <si>
    <t>Gaulder</t>
  </si>
  <si>
    <t>Severn</t>
  </si>
  <si>
    <t>Andrew</t>
  </si>
  <si>
    <t>Northolt</t>
  </si>
  <si>
    <t>Dave</t>
  </si>
  <si>
    <t>Chris</t>
  </si>
  <si>
    <t>Rowland</t>
  </si>
  <si>
    <t>Carre</t>
  </si>
  <si>
    <t>Matt</t>
  </si>
  <si>
    <t>Allen</t>
  </si>
  <si>
    <t>Craig</t>
  </si>
  <si>
    <t>Metcalfe</t>
  </si>
  <si>
    <t>Kieron</t>
  </si>
  <si>
    <t>White</t>
  </si>
  <si>
    <t>Hercules Wimbledon</t>
  </si>
  <si>
    <t>Halton</t>
  </si>
  <si>
    <t>Martin</t>
  </si>
  <si>
    <t>Higgins</t>
  </si>
  <si>
    <t>Greg</t>
  </si>
  <si>
    <t>Southern</t>
  </si>
  <si>
    <t>Paul</t>
  </si>
  <si>
    <t>Vernon</t>
  </si>
  <si>
    <t>PACTRAC</t>
  </si>
  <si>
    <t>Siddens</t>
  </si>
  <si>
    <t>Mark</t>
  </si>
  <si>
    <t>Adam</t>
  </si>
  <si>
    <t>Herne Hill Harriers</t>
  </si>
  <si>
    <t>Nene Valley Harriers</t>
  </si>
  <si>
    <t>Marc</t>
  </si>
  <si>
    <t>Hobbs</t>
  </si>
  <si>
    <t>Patrick</t>
  </si>
  <si>
    <t>Vis</t>
  </si>
  <si>
    <t>Sam</t>
  </si>
  <si>
    <t>Allin</t>
  </si>
  <si>
    <t>Lewys</t>
  </si>
  <si>
    <t>Nicholls</t>
  </si>
  <si>
    <t>Nat</t>
  </si>
  <si>
    <t>Winfield</t>
  </si>
  <si>
    <t>Williams</t>
  </si>
  <si>
    <t>Norris</t>
  </si>
  <si>
    <t>Tim</t>
  </si>
  <si>
    <t>Ashelford</t>
  </si>
  <si>
    <t>McKillop</t>
  </si>
  <si>
    <t>Peterborough Athletics Club.</t>
  </si>
  <si>
    <t>Pensby Runners (Wirral)</t>
  </si>
  <si>
    <t>Newquay RR/Newquay &amp; Par</t>
  </si>
  <si>
    <t>Cheltenham Harriers AC</t>
  </si>
  <si>
    <t>City of Portsmouth</t>
  </si>
  <si>
    <t>Tring RC</t>
  </si>
  <si>
    <t>Leicester Tri</t>
  </si>
  <si>
    <t>Woodford Green Essex Ladies</t>
  </si>
  <si>
    <t>Victoria Park &amp; Tower Hamlets</t>
  </si>
  <si>
    <t>Vale of Aylesbury Athletics Club</t>
  </si>
  <si>
    <t>Wolverhampton &amp; Bilston</t>
  </si>
  <si>
    <t>Southampton</t>
  </si>
  <si>
    <t>Stone Master</t>
  </si>
  <si>
    <t xml:space="preserve">James </t>
  </si>
  <si>
    <t>Whitehead</t>
  </si>
  <si>
    <t xml:space="preserve">Rob </t>
  </si>
  <si>
    <t>Grantham</t>
  </si>
  <si>
    <t>Joe</t>
  </si>
  <si>
    <t>Alex</t>
  </si>
  <si>
    <t>Daniels</t>
  </si>
  <si>
    <t>Andy</t>
  </si>
  <si>
    <t>Gardiner</t>
  </si>
  <si>
    <t>Cardy</t>
  </si>
  <si>
    <t>Allen (ret'd)</t>
  </si>
  <si>
    <t>Ryan</t>
  </si>
  <si>
    <t>Hutson</t>
  </si>
  <si>
    <t>Jamie</t>
  </si>
  <si>
    <t>Bazeley</t>
  </si>
  <si>
    <t>Newman</t>
  </si>
  <si>
    <t xml:space="preserve">Graham </t>
  </si>
  <si>
    <t>Horton</t>
  </si>
  <si>
    <t>Granville</t>
  </si>
  <si>
    <t xml:space="preserve">Williams </t>
  </si>
  <si>
    <t>Gary</t>
  </si>
  <si>
    <t>Ben</t>
  </si>
  <si>
    <t>Brewster</t>
  </si>
  <si>
    <t>Swan</t>
  </si>
  <si>
    <t>Brendan</t>
  </si>
  <si>
    <t>Mcmillan</t>
  </si>
  <si>
    <t>Piers</t>
  </si>
  <si>
    <t>Vallance</t>
  </si>
  <si>
    <t>Piper</t>
  </si>
  <si>
    <t>Henry</t>
  </si>
  <si>
    <t>Bosley</t>
  </si>
  <si>
    <t>Aspinall</t>
  </si>
  <si>
    <t>Darren</t>
  </si>
  <si>
    <t>Weston</t>
  </si>
  <si>
    <t>Sarvas</t>
  </si>
  <si>
    <t>Crisp</t>
  </si>
  <si>
    <t>Violet</t>
  </si>
  <si>
    <t>Army</t>
  </si>
  <si>
    <t>Wright</t>
  </si>
  <si>
    <t>Dorman</t>
  </si>
  <si>
    <t>Dale</t>
  </si>
  <si>
    <t>Odiham</t>
  </si>
  <si>
    <t>Day</t>
  </si>
  <si>
    <t>Dennis</t>
  </si>
  <si>
    <t>Summer</t>
  </si>
  <si>
    <t>Wood</t>
  </si>
  <si>
    <t>Orr</t>
  </si>
  <si>
    <t>Kris</t>
  </si>
  <si>
    <t>Archer</t>
  </si>
  <si>
    <t>Alan</t>
  </si>
  <si>
    <t>Kinnaird</t>
  </si>
  <si>
    <t xml:space="preserve">Aspin </t>
  </si>
  <si>
    <t>Pearce</t>
  </si>
  <si>
    <t>Gareth</t>
  </si>
  <si>
    <t>Bucknall</t>
  </si>
  <si>
    <t>Eaton</t>
  </si>
  <si>
    <t>Lewis</t>
  </si>
  <si>
    <t>St Athan (Non SSCCL)</t>
  </si>
  <si>
    <t>Crump</t>
  </si>
  <si>
    <t>Wooley</t>
  </si>
  <si>
    <t>Shipley</t>
  </si>
  <si>
    <t>Total</t>
  </si>
  <si>
    <t>SEAX Nom</t>
  </si>
  <si>
    <t>Sir Sefton Nom</t>
  </si>
  <si>
    <t>Pos</t>
  </si>
  <si>
    <t>P</t>
  </si>
  <si>
    <t>1st, 2nd and 3rd Ladies</t>
  </si>
  <si>
    <t>1st, 2nd and 3rd Mens</t>
  </si>
  <si>
    <t>Ladies Teams (SEAX Trophy)</t>
  </si>
  <si>
    <t>Nick</t>
  </si>
  <si>
    <t>King</t>
  </si>
  <si>
    <t>Mackinlay</t>
  </si>
  <si>
    <t>Hill</t>
  </si>
  <si>
    <t xml:space="preserve"> </t>
  </si>
  <si>
    <t>Screech</t>
  </si>
  <si>
    <t>Thornton</t>
  </si>
  <si>
    <t>Tredgett</t>
  </si>
  <si>
    <t>Morgan</t>
  </si>
  <si>
    <t>Atkinson</t>
  </si>
  <si>
    <t>Perry</t>
  </si>
  <si>
    <t>Hyndman</t>
  </si>
  <si>
    <t>Samantha</t>
  </si>
  <si>
    <t>Garner</t>
  </si>
  <si>
    <t>O'Shea</t>
  </si>
  <si>
    <t>Jason</t>
  </si>
  <si>
    <t>Walkley</t>
  </si>
  <si>
    <t>Tamsyn</t>
  </si>
  <si>
    <t>Rutter</t>
  </si>
  <si>
    <t>Cara</t>
  </si>
  <si>
    <t>Christina</t>
  </si>
  <si>
    <t>Heerey</t>
  </si>
  <si>
    <t>Chalk</t>
  </si>
  <si>
    <t>Edwards</t>
  </si>
  <si>
    <t>Adams</t>
  </si>
  <si>
    <t>M</t>
  </si>
  <si>
    <t>C</t>
  </si>
  <si>
    <t>Mortimer</t>
  </si>
  <si>
    <t>Worthy Down</t>
  </si>
  <si>
    <t>Lowe-Barrow</t>
  </si>
  <si>
    <t>Elaki</t>
  </si>
  <si>
    <t>S</t>
  </si>
  <si>
    <t>A</t>
  </si>
  <si>
    <t>JT</t>
  </si>
  <si>
    <t>Morrow</t>
  </si>
  <si>
    <t>Smart</t>
  </si>
  <si>
    <t>Henderson</t>
  </si>
  <si>
    <t>Ingleson</t>
  </si>
  <si>
    <t>Corsham</t>
  </si>
  <si>
    <t>Wolstanholme</t>
  </si>
  <si>
    <t>D</t>
  </si>
  <si>
    <t>Davies</t>
  </si>
  <si>
    <t xml:space="preserve">I </t>
  </si>
  <si>
    <t>Tuckwell</t>
  </si>
  <si>
    <t>L</t>
  </si>
  <si>
    <t>J</t>
  </si>
  <si>
    <t>Lynch</t>
  </si>
  <si>
    <t>Wyton(G)</t>
  </si>
  <si>
    <t>B</t>
  </si>
  <si>
    <t>Gill</t>
  </si>
  <si>
    <t>Ledsham</t>
  </si>
  <si>
    <t>Davey</t>
  </si>
  <si>
    <t>Truss</t>
  </si>
  <si>
    <t>Palmer</t>
  </si>
  <si>
    <t>Kevin</t>
  </si>
  <si>
    <t>French</t>
  </si>
  <si>
    <t>Fleming</t>
  </si>
  <si>
    <t>Vasallo-Grant</t>
  </si>
  <si>
    <t>Butterworth</t>
  </si>
  <si>
    <t>N</t>
  </si>
  <si>
    <t>Bausor</t>
  </si>
  <si>
    <t>Botting</t>
  </si>
  <si>
    <t>Waddington(G)</t>
  </si>
  <si>
    <t>Subba</t>
  </si>
  <si>
    <t>Crone</t>
  </si>
  <si>
    <t>Points          
     (Accumulated Positions)</t>
  </si>
  <si>
    <t>Walker</t>
  </si>
  <si>
    <t>Sheel</t>
  </si>
  <si>
    <t>Points               
(Accumulated Positions)</t>
  </si>
  <si>
    <t>Points          
   (Accumulated Positions)</t>
  </si>
  <si>
    <t>Points             
  (Accumulated Positions)</t>
  </si>
  <si>
    <t>Points           
  (Accumulated Positions)</t>
  </si>
  <si>
    <t>Points (1st = 12 etc..)</t>
  </si>
  <si>
    <t>Points (1st = 8 etc..)</t>
  </si>
  <si>
    <t>Unit          
 (Southern League)</t>
  </si>
  <si>
    <t xml:space="preserve">  Time</t>
  </si>
</sst>
</file>

<file path=xl/styles.xml><?xml version="1.0" encoding="utf-8"?>
<styleSheet xmlns="http://schemas.openxmlformats.org/spreadsheetml/2006/main">
  <numFmts count="2">
    <numFmt numFmtId="164" formatCode="0&quot;:&quot;00&quot;:&quot;00"/>
    <numFmt numFmtId="165" formatCode="0.00;[Red]0.00"/>
  </numFmts>
  <fonts count="24">
    <font>
      <sz val="10"/>
      <name val="Arial"/>
    </font>
    <font>
      <b/>
      <sz val="10"/>
      <name val="Arial"/>
      <family val="2"/>
    </font>
    <font>
      <sz val="14"/>
      <name val="Arial"/>
    </font>
    <font>
      <sz val="14"/>
      <color indexed="48"/>
      <name val="Arial"/>
      <family val="2"/>
    </font>
    <font>
      <sz val="14"/>
      <color indexed="18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Arial"/>
    </font>
    <font>
      <u/>
      <sz val="14"/>
      <color indexed="18"/>
      <name val="Arial"/>
      <family val="2"/>
    </font>
    <font>
      <b/>
      <sz val="14"/>
      <color indexed="18"/>
      <name val="Arial"/>
      <family val="2"/>
    </font>
    <font>
      <sz val="14"/>
      <color indexed="56"/>
      <name val="Arial"/>
      <family val="2"/>
    </font>
    <font>
      <sz val="14"/>
      <color indexed="4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</font>
    <font>
      <u/>
      <sz val="10"/>
      <color indexed="18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sz val="11"/>
      <color indexed="56"/>
      <name val="Arial"/>
      <family val="2"/>
    </font>
    <font>
      <b/>
      <u/>
      <sz val="11"/>
      <color indexed="56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color indexed="5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4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1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0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1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2" fontId="7" fillId="0" borderId="9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10" fillId="0" borderId="0" xfId="0" applyFont="1"/>
    <xf numFmtId="165" fontId="8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/>
    <xf numFmtId="0" fontId="0" fillId="0" borderId="0" xfId="0" applyAlignment="1"/>
    <xf numFmtId="0" fontId="13" fillId="2" borderId="0" xfId="0" applyFont="1" applyFill="1" applyBorder="1" applyAlignment="1">
      <alignment horizontal="center"/>
    </xf>
    <xf numFmtId="0" fontId="13" fillId="2" borderId="0" xfId="0" applyFont="1" applyFill="1"/>
    <xf numFmtId="165" fontId="8" fillId="0" borderId="0" xfId="0" applyNumberFormat="1" applyFont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21" xfId="0" applyBorder="1"/>
    <xf numFmtId="0" fontId="0" fillId="0" borderId="8" xfId="0" applyBorder="1"/>
    <xf numFmtId="0" fontId="0" fillId="0" borderId="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9" xfId="0" applyBorder="1"/>
    <xf numFmtId="0" fontId="0" fillId="0" borderId="14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6" xfId="0" applyBorder="1"/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0" fillId="0" borderId="21" xfId="0" applyFill="1" applyBorder="1" applyAlignment="1">
      <alignment horizontal="center"/>
    </xf>
    <xf numFmtId="2" fontId="7" fillId="0" borderId="21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21" fontId="1" fillId="0" borderId="20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17" xfId="0" applyBorder="1"/>
    <xf numFmtId="0" fontId="1" fillId="0" borderId="3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/>
    </xf>
    <xf numFmtId="0" fontId="0" fillId="0" borderId="18" xfId="0" applyBorder="1"/>
    <xf numFmtId="0" fontId="0" fillId="0" borderId="11" xfId="0" applyBorder="1"/>
    <xf numFmtId="0" fontId="0" fillId="0" borderId="10" xfId="0" applyBorder="1"/>
    <xf numFmtId="0" fontId="0" fillId="0" borderId="7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3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2" fontId="7" fillId="0" borderId="14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5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/>
    </xf>
    <xf numFmtId="0" fontId="1" fillId="0" borderId="1" xfId="0" applyFont="1" applyBorder="1"/>
    <xf numFmtId="0" fontId="1" fillId="0" borderId="4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47" xfId="0" applyFont="1" applyBorder="1" applyAlignment="1">
      <alignment horizontal="left"/>
    </xf>
    <xf numFmtId="0" fontId="0" fillId="0" borderId="48" xfId="0" applyFont="1" applyBorder="1" applyAlignment="1">
      <alignment horizontal="left"/>
    </xf>
    <xf numFmtId="0" fontId="0" fillId="0" borderId="38" xfId="0" applyBorder="1"/>
    <xf numFmtId="0" fontId="1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/>
    </xf>
    <xf numFmtId="1" fontId="1" fillId="0" borderId="22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49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2" fontId="7" fillId="0" borderId="28" xfId="0" applyNumberFormat="1" applyFont="1" applyBorder="1" applyAlignment="1">
      <alignment horizontal="center" vertical="center"/>
    </xf>
    <xf numFmtId="0" fontId="0" fillId="0" borderId="29" xfId="0" applyFill="1" applyBorder="1" applyAlignment="1">
      <alignment horizontal="center"/>
    </xf>
    <xf numFmtId="2" fontId="7" fillId="0" borderId="29" xfId="0" applyNumberFormat="1" applyFont="1" applyBorder="1" applyAlignment="1">
      <alignment horizontal="center" vertical="center"/>
    </xf>
    <xf numFmtId="0" fontId="0" fillId="0" borderId="50" xfId="0" applyFont="1" applyBorder="1" applyAlignment="1">
      <alignment horizontal="left"/>
    </xf>
    <xf numFmtId="0" fontId="1" fillId="0" borderId="7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4" xfId="0" applyFont="1" applyBorder="1"/>
    <xf numFmtId="0" fontId="6" fillId="0" borderId="49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1" fillId="0" borderId="44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7" xfId="0" applyFill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40" xfId="0" applyFill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9" xfId="0" applyFont="1" applyBorder="1"/>
    <xf numFmtId="0" fontId="0" fillId="0" borderId="1" xfId="0" applyFont="1" applyBorder="1"/>
    <xf numFmtId="0" fontId="0" fillId="0" borderId="15" xfId="0" applyFont="1" applyBorder="1"/>
    <xf numFmtId="0" fontId="0" fillId="0" borderId="9" xfId="0" applyFont="1" applyBorder="1"/>
    <xf numFmtId="2" fontId="7" fillId="0" borderId="15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9" fillId="0" borderId="0" xfId="0" applyFont="1" applyAlignment="1"/>
    <xf numFmtId="0" fontId="1" fillId="0" borderId="8" xfId="0" applyFont="1" applyBorder="1"/>
    <xf numFmtId="21" fontId="1" fillId="0" borderId="1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2" fontId="7" fillId="0" borderId="0" xfId="0" applyNumberFormat="1" applyFont="1" applyBorder="1" applyAlignment="1">
      <alignment horizontal="center" vertical="center"/>
    </xf>
    <xf numFmtId="0" fontId="0" fillId="0" borderId="52" xfId="0" applyFill="1" applyBorder="1" applyAlignment="1">
      <alignment horizontal="center"/>
    </xf>
    <xf numFmtId="0" fontId="0" fillId="0" borderId="55" xfId="0" applyBorder="1" applyAlignment="1">
      <alignment horizontal="left"/>
    </xf>
    <xf numFmtId="0" fontId="6" fillId="0" borderId="52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48" xfId="0" applyFont="1" applyFill="1" applyBorder="1" applyAlignment="1">
      <alignment horizontal="left"/>
    </xf>
    <xf numFmtId="0" fontId="0" fillId="0" borderId="48" xfId="0" applyFont="1" applyFill="1" applyBorder="1"/>
    <xf numFmtId="0" fontId="14" fillId="0" borderId="48" xfId="0" applyFont="1" applyBorder="1" applyAlignment="1">
      <alignment horizontal="left"/>
    </xf>
    <xf numFmtId="0" fontId="14" fillId="0" borderId="50" xfId="0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1" xfId="0" applyFont="1" applyBorder="1" applyAlignment="1">
      <alignment horizontal="left"/>
    </xf>
    <xf numFmtId="0" fontId="0" fillId="0" borderId="41" xfId="0" applyFont="1" applyFill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0" fillId="0" borderId="41" xfId="0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15" fillId="0" borderId="4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4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0" fillId="0" borderId="44" xfId="0" applyBorder="1"/>
    <xf numFmtId="0" fontId="0" fillId="0" borderId="48" xfId="0" applyBorder="1"/>
    <xf numFmtId="0" fontId="0" fillId="0" borderId="50" xfId="0" applyBorder="1"/>
    <xf numFmtId="0" fontId="0" fillId="0" borderId="45" xfId="0" applyBorder="1"/>
    <xf numFmtId="0" fontId="0" fillId="0" borderId="43" xfId="0" applyBorder="1"/>
    <xf numFmtId="0" fontId="0" fillId="0" borderId="56" xfId="0" applyBorder="1"/>
    <xf numFmtId="0" fontId="0" fillId="0" borderId="2" xfId="0" applyBorder="1"/>
    <xf numFmtId="0" fontId="0" fillId="0" borderId="19" xfId="0" applyBorder="1"/>
    <xf numFmtId="0" fontId="0" fillId="0" borderId="13" xfId="0" applyBorder="1"/>
    <xf numFmtId="0" fontId="0" fillId="0" borderId="28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34" xfId="0" applyBorder="1"/>
    <xf numFmtId="0" fontId="0" fillId="0" borderId="57" xfId="0" applyBorder="1"/>
    <xf numFmtId="0" fontId="0" fillId="0" borderId="58" xfId="0" applyBorder="1"/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52" xfId="0" applyBorder="1" applyAlignment="1">
      <alignment horizontal="center"/>
    </xf>
    <xf numFmtId="1" fontId="1" fillId="0" borderId="44" xfId="0" applyNumberFormat="1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59" xfId="0" applyBorder="1"/>
    <xf numFmtId="0" fontId="0" fillId="0" borderId="39" xfId="0" applyBorder="1"/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left"/>
    </xf>
    <xf numFmtId="2" fontId="0" fillId="0" borderId="14" xfId="0" applyNumberFormat="1" applyFont="1" applyBorder="1" applyAlignment="1">
      <alignment horizontal="left"/>
    </xf>
    <xf numFmtId="2" fontId="0" fillId="0" borderId="9" xfId="0" applyNumberFormat="1" applyFont="1" applyBorder="1" applyAlignment="1">
      <alignment horizontal="left"/>
    </xf>
    <xf numFmtId="0" fontId="0" fillId="0" borderId="8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37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39" xfId="0" applyFont="1" applyBorder="1" applyAlignment="1">
      <alignment horizontal="left"/>
    </xf>
    <xf numFmtId="0" fontId="0" fillId="0" borderId="0" xfId="0" applyBorder="1" applyAlignment="1"/>
    <xf numFmtId="0" fontId="0" fillId="0" borderId="4" xfId="0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0" fillId="0" borderId="54" xfId="0" applyBorder="1" applyAlignment="1">
      <alignment horizontal="center"/>
    </xf>
    <xf numFmtId="0" fontId="0" fillId="0" borderId="54" xfId="0" applyBorder="1" applyAlignment="1">
      <alignment horizontal="center" vertical="center" wrapText="1"/>
    </xf>
    <xf numFmtId="0" fontId="0" fillId="0" borderId="54" xfId="0" applyBorder="1"/>
    <xf numFmtId="0" fontId="0" fillId="0" borderId="54" xfId="0" applyFill="1" applyBorder="1" applyAlignment="1"/>
    <xf numFmtId="0" fontId="7" fillId="0" borderId="28" xfId="0" applyFont="1" applyFill="1" applyBorder="1" applyAlignment="1">
      <alignment horizontal="center"/>
    </xf>
    <xf numFmtId="0" fontId="0" fillId="0" borderId="48" xfId="0" applyBorder="1" applyAlignment="1">
      <alignment horizontal="left"/>
    </xf>
    <xf numFmtId="0" fontId="0" fillId="0" borderId="4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49" xfId="0" applyFont="1" applyBorder="1" applyAlignment="1">
      <alignment horizontal="center"/>
    </xf>
    <xf numFmtId="2" fontId="0" fillId="0" borderId="0" xfId="0" applyNumberFormat="1"/>
    <xf numFmtId="2" fontId="1" fillId="0" borderId="20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/>
    <xf numFmtId="2" fontId="0" fillId="0" borderId="54" xfId="0" applyNumberFormat="1" applyBorder="1"/>
    <xf numFmtId="2" fontId="11" fillId="0" borderId="0" xfId="0" applyNumberFormat="1" applyFont="1" applyBorder="1" applyAlignment="1">
      <alignment horizontal="left" vertical="center"/>
    </xf>
    <xf numFmtId="2" fontId="0" fillId="0" borderId="37" xfId="0" applyNumberFormat="1" applyFont="1" applyBorder="1" applyAlignment="1">
      <alignment horizontal="left"/>
    </xf>
    <xf numFmtId="2" fontId="0" fillId="0" borderId="38" xfId="0" applyNumberFormat="1" applyFont="1" applyBorder="1" applyAlignment="1">
      <alignment horizontal="left"/>
    </xf>
    <xf numFmtId="2" fontId="0" fillId="0" borderId="39" xfId="0" applyNumberFormat="1" applyFont="1" applyBorder="1" applyAlignment="1">
      <alignment horizontal="left"/>
    </xf>
    <xf numFmtId="2" fontId="11" fillId="0" borderId="54" xfId="0" applyNumberFormat="1" applyFont="1" applyBorder="1" applyAlignment="1">
      <alignment vertical="center"/>
    </xf>
    <xf numFmtId="2" fontId="1" fillId="0" borderId="8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0" fillId="0" borderId="21" xfId="0" applyFont="1" applyBorder="1" applyAlignment="1">
      <alignment horizontal="left"/>
    </xf>
    <xf numFmtId="2" fontId="7" fillId="0" borderId="16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0" fontId="0" fillId="0" borderId="21" xfId="0" applyFont="1" applyFill="1" applyBorder="1" applyAlignment="1">
      <alignment horizontal="left"/>
    </xf>
    <xf numFmtId="0" fontId="0" fillId="0" borderId="56" xfId="0" applyFont="1" applyFill="1" applyBorder="1" applyAlignment="1">
      <alignment horizontal="left"/>
    </xf>
    <xf numFmtId="0" fontId="0" fillId="0" borderId="45" xfId="0" applyFont="1" applyFill="1" applyBorder="1" applyAlignment="1">
      <alignment horizont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9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14" fillId="0" borderId="21" xfId="0" applyFont="1" applyBorder="1" applyAlignment="1">
      <alignment horizontal="left"/>
    </xf>
    <xf numFmtId="0" fontId="14" fillId="0" borderId="2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15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0" fillId="0" borderId="57" xfId="0" applyBorder="1" applyAlignment="1">
      <alignment horizontal="left"/>
    </xf>
    <xf numFmtId="0" fontId="0" fillId="0" borderId="57" xfId="0" applyFont="1" applyBorder="1" applyAlignment="1">
      <alignment horizontal="left"/>
    </xf>
    <xf numFmtId="0" fontId="0" fillId="0" borderId="57" xfId="0" applyFont="1" applyFill="1" applyBorder="1" applyAlignment="1">
      <alignment horizontal="center"/>
    </xf>
    <xf numFmtId="2" fontId="7" fillId="0" borderId="57" xfId="0" applyNumberFormat="1" applyFont="1" applyBorder="1" applyAlignment="1">
      <alignment horizontal="center"/>
    </xf>
    <xf numFmtId="2" fontId="7" fillId="0" borderId="58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56" xfId="0" applyFont="1" applyBorder="1" applyAlignment="1">
      <alignment horizontal="left"/>
    </xf>
    <xf numFmtId="0" fontId="0" fillId="0" borderId="40" xfId="0" applyFont="1" applyBorder="1" applyAlignment="1">
      <alignment horizontal="left"/>
    </xf>
    <xf numFmtId="0" fontId="0" fillId="0" borderId="40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/>
    </xf>
    <xf numFmtId="0" fontId="0" fillId="0" borderId="42" xfId="0" applyFont="1" applyBorder="1" applyAlignment="1">
      <alignment horizontal="left"/>
    </xf>
    <xf numFmtId="0" fontId="0" fillId="0" borderId="4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165" fontId="17" fillId="0" borderId="0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5" fontId="16" fillId="0" borderId="54" xfId="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3" fillId="0" borderId="0" xfId="0" applyFont="1" applyAlignme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autoPageBreaks="0"/>
  </sheetPr>
  <dimension ref="A1:P62"/>
  <sheetViews>
    <sheetView topLeftCell="A2" workbookViewId="0">
      <selection activeCell="V19" sqref="V19"/>
    </sheetView>
  </sheetViews>
  <sheetFormatPr defaultColWidth="9.42578125" defaultRowHeight="12.75"/>
  <cols>
    <col min="1" max="2" width="9.42578125" style="13"/>
    <col min="3" max="3" width="10.140625" style="13" customWidth="1"/>
    <col min="4" max="4" width="13.7109375" style="13" bestFit="1" customWidth="1"/>
    <col min="5" max="5" width="20" style="13" customWidth="1"/>
    <col min="6" max="6" width="11.42578125" style="13" customWidth="1"/>
    <col min="7" max="7" width="21.140625" style="13" customWidth="1"/>
    <col min="8" max="8" width="7.28515625" style="17" customWidth="1"/>
    <col min="9" max="9" width="14.42578125" style="1" customWidth="1"/>
    <col min="10" max="10" width="2.7109375" customWidth="1"/>
    <col min="11" max="11" width="3.42578125" hidden="1" customWidth="1"/>
    <col min="12" max="12" width="4.7109375" hidden="1" customWidth="1"/>
    <col min="13" max="13" width="4" hidden="1" customWidth="1"/>
    <col min="14" max="14" width="6.28515625" hidden="1" customWidth="1"/>
    <col min="15" max="15" width="2.28515625" hidden="1" customWidth="1"/>
    <col min="16" max="16" width="9.42578125" hidden="1" customWidth="1"/>
    <col min="17" max="17" width="0" hidden="1" customWidth="1"/>
  </cols>
  <sheetData>
    <row r="1" spans="1:16" ht="18.75" thickBot="1">
      <c r="A1" s="387" t="s">
        <v>47</v>
      </c>
      <c r="B1" s="387"/>
      <c r="C1" s="387"/>
      <c r="D1" s="387"/>
      <c r="E1" s="387"/>
      <c r="F1" s="387"/>
      <c r="G1" s="387"/>
      <c r="H1" s="387"/>
      <c r="I1" s="387"/>
      <c r="K1" s="70"/>
      <c r="L1" s="70"/>
      <c r="M1" s="70"/>
      <c r="N1" s="46"/>
    </row>
    <row r="2" spans="1:16" ht="26.25" thickBot="1">
      <c r="A2" s="168" t="s">
        <v>12</v>
      </c>
      <c r="B2" s="226" t="s">
        <v>15</v>
      </c>
      <c r="C2" s="113" t="s">
        <v>13</v>
      </c>
      <c r="D2" s="167" t="s">
        <v>0</v>
      </c>
      <c r="E2" s="166" t="s">
        <v>30</v>
      </c>
      <c r="F2" s="168" t="s">
        <v>5</v>
      </c>
      <c r="G2" s="166" t="s">
        <v>364</v>
      </c>
      <c r="H2" s="170" t="s">
        <v>3</v>
      </c>
      <c r="I2" s="114" t="s">
        <v>55</v>
      </c>
      <c r="K2" s="88" t="s">
        <v>32</v>
      </c>
      <c r="L2" s="89" t="s">
        <v>4</v>
      </c>
      <c r="M2" s="89" t="s">
        <v>33</v>
      </c>
      <c r="N2" s="73" t="s">
        <v>8</v>
      </c>
      <c r="P2" s="195" t="s">
        <v>283</v>
      </c>
    </row>
    <row r="3" spans="1:16">
      <c r="A3" s="196">
        <v>1</v>
      </c>
      <c r="B3" s="141">
        <v>1313</v>
      </c>
      <c r="C3" s="178" t="s">
        <v>87</v>
      </c>
      <c r="D3" s="163" t="s">
        <v>88</v>
      </c>
      <c r="E3" s="322" t="s">
        <v>86</v>
      </c>
      <c r="F3" s="175" t="s">
        <v>6</v>
      </c>
      <c r="G3" s="324"/>
      <c r="H3" s="171">
        <v>24.18</v>
      </c>
      <c r="I3" s="112" t="s">
        <v>90</v>
      </c>
      <c r="K3" s="74">
        <f t="shared" ref="K3:K34" si="0">IF($F3="Civil Service",$A3,"")</f>
        <v>1</v>
      </c>
      <c r="L3" s="75" t="str">
        <f t="shared" ref="L3:L34" si="1">IF($F3="RAFAA",$A3,"")</f>
        <v/>
      </c>
      <c r="M3" s="186" t="str">
        <f t="shared" ref="M3:M42" si="2">IF($F3="Police",$A3,"")</f>
        <v/>
      </c>
      <c r="N3" s="77" t="str">
        <f t="shared" ref="N3:N42" si="3">IF($F3="Fire",$A3,"")</f>
        <v/>
      </c>
      <c r="P3" s="261"/>
    </row>
    <row r="4" spans="1:16">
      <c r="A4" s="142">
        <v>2</v>
      </c>
      <c r="B4" s="132">
        <v>1324</v>
      </c>
      <c r="C4" s="181" t="s">
        <v>62</v>
      </c>
      <c r="D4" s="164" t="s">
        <v>293</v>
      </c>
      <c r="E4" s="245" t="s">
        <v>294</v>
      </c>
      <c r="F4" s="176" t="s">
        <v>7</v>
      </c>
      <c r="G4" s="149"/>
      <c r="H4" s="172">
        <v>24.5</v>
      </c>
      <c r="I4" s="83"/>
      <c r="J4" s="8"/>
      <c r="K4" s="78" t="str">
        <f t="shared" si="0"/>
        <v/>
      </c>
      <c r="L4" s="47" t="str">
        <f t="shared" si="1"/>
        <v/>
      </c>
      <c r="M4" s="137">
        <f t="shared" si="2"/>
        <v>2</v>
      </c>
      <c r="N4" s="79" t="str">
        <f t="shared" si="3"/>
        <v/>
      </c>
      <c r="P4" s="108"/>
    </row>
    <row r="5" spans="1:16">
      <c r="A5" s="142">
        <v>3</v>
      </c>
      <c r="B5" s="132">
        <v>1323</v>
      </c>
      <c r="C5" s="181" t="s">
        <v>62</v>
      </c>
      <c r="D5" s="164" t="s">
        <v>72</v>
      </c>
      <c r="E5" s="245" t="s">
        <v>102</v>
      </c>
      <c r="F5" s="176" t="s">
        <v>7</v>
      </c>
      <c r="G5" s="249"/>
      <c r="H5" s="172">
        <v>24.59</v>
      </c>
      <c r="I5" s="101"/>
      <c r="K5" s="136" t="str">
        <f t="shared" si="0"/>
        <v/>
      </c>
      <c r="L5" s="47" t="str">
        <f t="shared" si="1"/>
        <v/>
      </c>
      <c r="M5" s="137">
        <f t="shared" si="2"/>
        <v>3</v>
      </c>
      <c r="N5" s="79" t="str">
        <f t="shared" si="3"/>
        <v/>
      </c>
      <c r="P5" s="108"/>
    </row>
    <row r="6" spans="1:16">
      <c r="A6" s="142">
        <v>4</v>
      </c>
      <c r="B6" s="132">
        <v>1302</v>
      </c>
      <c r="C6" s="181" t="s">
        <v>60</v>
      </c>
      <c r="D6" s="164" t="s">
        <v>61</v>
      </c>
      <c r="E6" s="243"/>
      <c r="F6" s="248" t="s">
        <v>36</v>
      </c>
      <c r="G6" s="248"/>
      <c r="H6" s="172">
        <v>25.1</v>
      </c>
      <c r="I6" s="83"/>
      <c r="K6" s="136" t="str">
        <f t="shared" si="0"/>
        <v/>
      </c>
      <c r="L6" s="47">
        <f t="shared" si="1"/>
        <v>4</v>
      </c>
      <c r="M6" s="137" t="str">
        <f t="shared" si="2"/>
        <v/>
      </c>
      <c r="N6" s="79" t="str">
        <f t="shared" si="3"/>
        <v/>
      </c>
      <c r="P6" s="108"/>
    </row>
    <row r="7" spans="1:16">
      <c r="A7" s="142">
        <v>5</v>
      </c>
      <c r="B7" s="132">
        <v>1317</v>
      </c>
      <c r="C7" s="181" t="s">
        <v>103</v>
      </c>
      <c r="D7" s="164" t="s">
        <v>111</v>
      </c>
      <c r="E7" s="245" t="s">
        <v>96</v>
      </c>
      <c r="F7" s="176" t="s">
        <v>7</v>
      </c>
      <c r="G7" s="176"/>
      <c r="H7" s="172">
        <v>25.28</v>
      </c>
      <c r="I7" s="83"/>
      <c r="J7" s="8"/>
      <c r="K7" s="136" t="str">
        <f t="shared" si="0"/>
        <v/>
      </c>
      <c r="L7" s="47" t="str">
        <f t="shared" si="1"/>
        <v/>
      </c>
      <c r="M7" s="137">
        <f t="shared" si="2"/>
        <v>5</v>
      </c>
      <c r="N7" s="79" t="str">
        <f t="shared" si="3"/>
        <v/>
      </c>
      <c r="P7" s="108"/>
    </row>
    <row r="8" spans="1:16">
      <c r="A8" s="142">
        <v>6</v>
      </c>
      <c r="B8" s="132">
        <v>1309</v>
      </c>
      <c r="C8" s="240" t="s">
        <v>75</v>
      </c>
      <c r="D8" s="236" t="s">
        <v>76</v>
      </c>
      <c r="E8" s="246" t="s">
        <v>77</v>
      </c>
      <c r="F8" s="176" t="s">
        <v>6</v>
      </c>
      <c r="G8" s="151"/>
      <c r="H8" s="172">
        <v>25.38</v>
      </c>
      <c r="I8" s="110" t="s">
        <v>59</v>
      </c>
      <c r="J8" s="8"/>
      <c r="K8" s="136">
        <f t="shared" si="0"/>
        <v>6</v>
      </c>
      <c r="L8" s="47" t="str">
        <f t="shared" si="1"/>
        <v/>
      </c>
      <c r="M8" s="137" t="str">
        <f t="shared" si="2"/>
        <v/>
      </c>
      <c r="N8" s="79" t="str">
        <f t="shared" si="3"/>
        <v/>
      </c>
      <c r="P8" s="108"/>
    </row>
    <row r="9" spans="1:16">
      <c r="A9" s="142">
        <v>7</v>
      </c>
      <c r="B9" s="132">
        <v>1316</v>
      </c>
      <c r="C9" s="181" t="s">
        <v>62</v>
      </c>
      <c r="D9" s="237" t="s">
        <v>110</v>
      </c>
      <c r="E9" s="245" t="s">
        <v>95</v>
      </c>
      <c r="F9" s="176" t="s">
        <v>7</v>
      </c>
      <c r="G9" s="252"/>
      <c r="H9" s="172">
        <v>25.48</v>
      </c>
      <c r="I9" s="83"/>
      <c r="K9" s="78" t="str">
        <f t="shared" si="0"/>
        <v/>
      </c>
      <c r="L9" s="47" t="str">
        <f t="shared" si="1"/>
        <v/>
      </c>
      <c r="M9" s="137">
        <f t="shared" si="2"/>
        <v>7</v>
      </c>
      <c r="N9" s="79" t="str">
        <f t="shared" si="3"/>
        <v/>
      </c>
      <c r="P9" s="108"/>
    </row>
    <row r="10" spans="1:16">
      <c r="A10" s="142">
        <v>8</v>
      </c>
      <c r="B10" s="132">
        <v>1305</v>
      </c>
      <c r="C10" s="181" t="s">
        <v>307</v>
      </c>
      <c r="D10" s="164" t="s">
        <v>308</v>
      </c>
      <c r="E10" s="245"/>
      <c r="F10" s="248" t="s">
        <v>36</v>
      </c>
      <c r="G10" s="248"/>
      <c r="H10" s="172">
        <v>25.57</v>
      </c>
      <c r="I10" s="83"/>
      <c r="K10" s="78" t="str">
        <f t="shared" si="0"/>
        <v/>
      </c>
      <c r="L10" s="137">
        <f t="shared" si="1"/>
        <v>8</v>
      </c>
      <c r="M10" s="137" t="str">
        <f t="shared" si="2"/>
        <v/>
      </c>
      <c r="N10" s="79" t="str">
        <f t="shared" si="3"/>
        <v/>
      </c>
      <c r="P10" s="108"/>
    </row>
    <row r="11" spans="1:16">
      <c r="A11" s="142">
        <v>9</v>
      </c>
      <c r="B11" s="132">
        <v>1314</v>
      </c>
      <c r="C11" s="181" t="s">
        <v>91</v>
      </c>
      <c r="D11" s="164" t="s">
        <v>92</v>
      </c>
      <c r="E11" s="245" t="s">
        <v>80</v>
      </c>
      <c r="F11" s="248" t="s">
        <v>6</v>
      </c>
      <c r="G11" s="248"/>
      <c r="H11" s="172">
        <v>26.17</v>
      </c>
      <c r="I11" s="83" t="s">
        <v>90</v>
      </c>
      <c r="K11" s="78">
        <f t="shared" si="0"/>
        <v>9</v>
      </c>
      <c r="L11" s="137" t="str">
        <f t="shared" si="1"/>
        <v/>
      </c>
      <c r="M11" s="137" t="str">
        <f t="shared" si="2"/>
        <v/>
      </c>
      <c r="N11" s="79" t="str">
        <f t="shared" si="3"/>
        <v/>
      </c>
      <c r="P11" s="108"/>
    </row>
    <row r="12" spans="1:16">
      <c r="A12" s="142">
        <v>10</v>
      </c>
      <c r="B12" s="132">
        <v>1312</v>
      </c>
      <c r="C12" s="181" t="s">
        <v>84</v>
      </c>
      <c r="D12" s="164" t="s">
        <v>85</v>
      </c>
      <c r="E12" s="245" t="s">
        <v>89</v>
      </c>
      <c r="F12" s="248" t="s">
        <v>6</v>
      </c>
      <c r="G12" s="249"/>
      <c r="H12" s="172">
        <v>26.58</v>
      </c>
      <c r="I12" s="83" t="s">
        <v>59</v>
      </c>
      <c r="J12" s="8"/>
      <c r="K12" s="78">
        <f t="shared" si="0"/>
        <v>10</v>
      </c>
      <c r="L12" s="137" t="str">
        <f t="shared" si="1"/>
        <v/>
      </c>
      <c r="M12" s="137" t="str">
        <f t="shared" si="2"/>
        <v/>
      </c>
      <c r="N12" s="79" t="str">
        <f t="shared" si="3"/>
        <v/>
      </c>
      <c r="P12" s="108"/>
    </row>
    <row r="13" spans="1:16">
      <c r="A13" s="142">
        <v>11</v>
      </c>
      <c r="B13" s="132">
        <v>1315</v>
      </c>
      <c r="C13" s="181" t="s">
        <v>93</v>
      </c>
      <c r="D13" s="164" t="s">
        <v>357</v>
      </c>
      <c r="E13" s="245" t="s">
        <v>80</v>
      </c>
      <c r="F13" s="176" t="s">
        <v>6</v>
      </c>
      <c r="G13" s="248"/>
      <c r="H13" s="172">
        <v>27.12</v>
      </c>
      <c r="I13" s="83" t="s">
        <v>90</v>
      </c>
      <c r="K13" s="78">
        <f t="shared" si="0"/>
        <v>11</v>
      </c>
      <c r="L13" s="137" t="str">
        <f t="shared" si="1"/>
        <v/>
      </c>
      <c r="M13" s="137" t="str">
        <f t="shared" si="2"/>
        <v/>
      </c>
      <c r="N13" s="79" t="str">
        <f t="shared" si="3"/>
        <v/>
      </c>
      <c r="P13" s="108"/>
    </row>
    <row r="14" spans="1:16">
      <c r="A14" s="142">
        <v>12</v>
      </c>
      <c r="B14" s="132">
        <v>1330</v>
      </c>
      <c r="C14" s="181" t="s">
        <v>127</v>
      </c>
      <c r="D14" s="164" t="s">
        <v>128</v>
      </c>
      <c r="E14" s="243"/>
      <c r="F14" s="248" t="s">
        <v>8</v>
      </c>
      <c r="G14" s="248"/>
      <c r="H14" s="172">
        <v>27.54</v>
      </c>
      <c r="I14" s="83"/>
      <c r="K14" s="78" t="str">
        <f t="shared" si="0"/>
        <v/>
      </c>
      <c r="L14" s="137" t="str">
        <f t="shared" si="1"/>
        <v/>
      </c>
      <c r="M14" s="47" t="str">
        <f t="shared" si="2"/>
        <v/>
      </c>
      <c r="N14" s="79">
        <f t="shared" si="3"/>
        <v>12</v>
      </c>
      <c r="P14" s="108"/>
    </row>
    <row r="15" spans="1:16">
      <c r="A15" s="142">
        <v>13</v>
      </c>
      <c r="B15" s="132">
        <v>1311</v>
      </c>
      <c r="C15" s="181" t="s">
        <v>81</v>
      </c>
      <c r="D15" s="164" t="s">
        <v>82</v>
      </c>
      <c r="E15" s="245" t="s">
        <v>83</v>
      </c>
      <c r="F15" s="248" t="s">
        <v>6</v>
      </c>
      <c r="G15" s="249"/>
      <c r="H15" s="172">
        <v>27.56</v>
      </c>
      <c r="I15" s="110" t="s">
        <v>59</v>
      </c>
      <c r="K15" s="78">
        <f t="shared" si="0"/>
        <v>13</v>
      </c>
      <c r="L15" s="137" t="str">
        <f t="shared" si="1"/>
        <v/>
      </c>
      <c r="M15" s="47" t="str">
        <f t="shared" si="2"/>
        <v/>
      </c>
      <c r="N15" s="79" t="str">
        <f t="shared" si="3"/>
        <v/>
      </c>
      <c r="P15" s="108"/>
    </row>
    <row r="16" spans="1:16">
      <c r="A16" s="142">
        <v>14</v>
      </c>
      <c r="B16" s="132">
        <v>1307</v>
      </c>
      <c r="C16" s="181" t="s">
        <v>68</v>
      </c>
      <c r="D16" s="164" t="s">
        <v>69</v>
      </c>
      <c r="E16" s="245"/>
      <c r="F16" s="248" t="s">
        <v>36</v>
      </c>
      <c r="G16" s="249"/>
      <c r="H16" s="172">
        <v>28.04</v>
      </c>
      <c r="I16" s="83"/>
      <c r="K16" s="78" t="str">
        <f t="shared" si="0"/>
        <v/>
      </c>
      <c r="L16" s="137">
        <f t="shared" si="1"/>
        <v>14</v>
      </c>
      <c r="M16" s="47" t="str">
        <f t="shared" si="2"/>
        <v/>
      </c>
      <c r="N16" s="79" t="str">
        <f t="shared" si="3"/>
        <v/>
      </c>
      <c r="P16" s="108"/>
    </row>
    <row r="17" spans="1:16">
      <c r="A17" s="142">
        <v>15</v>
      </c>
      <c r="B17" s="132">
        <v>1318</v>
      </c>
      <c r="C17" s="181" t="s">
        <v>104</v>
      </c>
      <c r="D17" s="164" t="s">
        <v>112</v>
      </c>
      <c r="E17" s="245" t="s">
        <v>97</v>
      </c>
      <c r="F17" s="176" t="s">
        <v>7</v>
      </c>
      <c r="G17" s="249"/>
      <c r="H17" s="172">
        <v>28.41</v>
      </c>
      <c r="I17" s="83"/>
      <c r="K17" s="78" t="str">
        <f t="shared" si="0"/>
        <v/>
      </c>
      <c r="L17" s="137" t="str">
        <f t="shared" si="1"/>
        <v/>
      </c>
      <c r="M17" s="47">
        <f t="shared" si="2"/>
        <v>15</v>
      </c>
      <c r="N17" s="79" t="str">
        <f t="shared" si="3"/>
        <v/>
      </c>
      <c r="P17" s="108"/>
    </row>
    <row r="18" spans="1:16">
      <c r="A18" s="142">
        <v>16</v>
      </c>
      <c r="B18" s="132">
        <v>1329</v>
      </c>
      <c r="C18" s="181" t="s">
        <v>125</v>
      </c>
      <c r="D18" s="164" t="s">
        <v>126</v>
      </c>
      <c r="E18" s="243"/>
      <c r="F18" s="248" t="s">
        <v>8</v>
      </c>
      <c r="G18" s="248"/>
      <c r="H18" s="172">
        <v>29.12</v>
      </c>
      <c r="I18" s="110" t="s">
        <v>90</v>
      </c>
      <c r="J18" s="8"/>
      <c r="K18" s="78" t="str">
        <f t="shared" si="0"/>
        <v/>
      </c>
      <c r="L18" s="137" t="str">
        <f t="shared" si="1"/>
        <v/>
      </c>
      <c r="M18" s="47" t="str">
        <f t="shared" si="2"/>
        <v/>
      </c>
      <c r="N18" s="79">
        <f t="shared" si="3"/>
        <v>16</v>
      </c>
      <c r="P18" s="108"/>
    </row>
    <row r="19" spans="1:16">
      <c r="A19" s="142">
        <v>17</v>
      </c>
      <c r="B19" s="132">
        <v>1301</v>
      </c>
      <c r="C19" s="181" t="s">
        <v>57</v>
      </c>
      <c r="D19" s="164" t="s">
        <v>58</v>
      </c>
      <c r="E19" s="243"/>
      <c r="F19" s="248" t="s">
        <v>36</v>
      </c>
      <c r="G19" s="248" t="s">
        <v>133</v>
      </c>
      <c r="H19" s="172">
        <v>29.39</v>
      </c>
      <c r="I19" s="110" t="s">
        <v>59</v>
      </c>
      <c r="K19" s="78" t="str">
        <f t="shared" si="0"/>
        <v/>
      </c>
      <c r="L19" s="137">
        <f t="shared" si="1"/>
        <v>17</v>
      </c>
      <c r="M19" s="47" t="str">
        <f t="shared" si="2"/>
        <v/>
      </c>
      <c r="N19" s="79" t="str">
        <f t="shared" si="3"/>
        <v/>
      </c>
      <c r="P19" s="108"/>
    </row>
    <row r="20" spans="1:16">
      <c r="A20" s="142">
        <v>18</v>
      </c>
      <c r="B20" s="132">
        <v>1331</v>
      </c>
      <c r="C20" s="181" t="s">
        <v>129</v>
      </c>
      <c r="D20" s="164" t="s">
        <v>130</v>
      </c>
      <c r="E20" s="243"/>
      <c r="F20" s="248" t="s">
        <v>36</v>
      </c>
      <c r="G20" s="248" t="s">
        <v>131</v>
      </c>
      <c r="H20" s="172">
        <v>30.06</v>
      </c>
      <c r="I20" s="83"/>
      <c r="J20" s="8"/>
      <c r="K20" s="78" t="str">
        <f t="shared" si="0"/>
        <v/>
      </c>
      <c r="L20" s="47">
        <f t="shared" si="1"/>
        <v>18</v>
      </c>
      <c r="M20" s="47" t="str">
        <f t="shared" si="2"/>
        <v/>
      </c>
      <c r="N20" s="79" t="str">
        <f t="shared" si="3"/>
        <v/>
      </c>
      <c r="P20" s="108"/>
    </row>
    <row r="21" spans="1:16">
      <c r="A21" s="142">
        <v>19</v>
      </c>
      <c r="B21" s="132">
        <v>1304</v>
      </c>
      <c r="C21" s="181" t="s">
        <v>64</v>
      </c>
      <c r="D21" s="164" t="s">
        <v>356</v>
      </c>
      <c r="E21" s="244"/>
      <c r="F21" s="248" t="s">
        <v>36</v>
      </c>
      <c r="G21" s="251"/>
      <c r="H21" s="172">
        <v>30.13</v>
      </c>
      <c r="I21" s="83"/>
      <c r="K21" s="78" t="str">
        <f t="shared" si="0"/>
        <v/>
      </c>
      <c r="L21" s="47">
        <f t="shared" si="1"/>
        <v>19</v>
      </c>
      <c r="M21" s="47" t="str">
        <f t="shared" si="2"/>
        <v/>
      </c>
      <c r="N21" s="79" t="str">
        <f t="shared" si="3"/>
        <v/>
      </c>
      <c r="P21" s="108"/>
    </row>
    <row r="22" spans="1:16">
      <c r="A22" s="142">
        <v>20</v>
      </c>
      <c r="B22" s="132">
        <v>1321</v>
      </c>
      <c r="C22" s="181" t="s">
        <v>107</v>
      </c>
      <c r="D22" s="164" t="s">
        <v>115</v>
      </c>
      <c r="E22" s="245" t="s">
        <v>100</v>
      </c>
      <c r="F22" s="176" t="s">
        <v>7</v>
      </c>
      <c r="G22" s="249"/>
      <c r="H22" s="172">
        <v>30.2</v>
      </c>
      <c r="I22" s="83"/>
      <c r="J22" s="8"/>
      <c r="K22" s="78" t="str">
        <f t="shared" si="0"/>
        <v/>
      </c>
      <c r="L22" s="47" t="str">
        <f t="shared" si="1"/>
        <v/>
      </c>
      <c r="M22" s="47">
        <f t="shared" si="2"/>
        <v>20</v>
      </c>
      <c r="N22" s="79" t="str">
        <f t="shared" si="3"/>
        <v/>
      </c>
      <c r="P22" s="108"/>
    </row>
    <row r="23" spans="1:16">
      <c r="A23" s="142">
        <v>21</v>
      </c>
      <c r="B23" s="132">
        <v>1306</v>
      </c>
      <c r="C23" s="181" t="s">
        <v>66</v>
      </c>
      <c r="D23" s="164" t="s">
        <v>67</v>
      </c>
      <c r="E23" s="245"/>
      <c r="F23" s="248" t="s">
        <v>36</v>
      </c>
      <c r="G23" s="248" t="s">
        <v>71</v>
      </c>
      <c r="H23" s="172">
        <v>30.4</v>
      </c>
      <c r="I23" s="83"/>
      <c r="K23" s="78" t="str">
        <f t="shared" si="0"/>
        <v/>
      </c>
      <c r="L23" s="47">
        <f t="shared" si="1"/>
        <v>21</v>
      </c>
      <c r="M23" s="47" t="str">
        <f t="shared" si="2"/>
        <v/>
      </c>
      <c r="N23" s="79" t="str">
        <f t="shared" si="3"/>
        <v/>
      </c>
      <c r="P23" s="108"/>
    </row>
    <row r="24" spans="1:16">
      <c r="A24" s="142">
        <v>22</v>
      </c>
      <c r="B24" s="320">
        <v>1531</v>
      </c>
      <c r="C24" s="179" t="s">
        <v>335</v>
      </c>
      <c r="D24" s="321" t="s">
        <v>336</v>
      </c>
      <c r="E24" s="244"/>
      <c r="F24" s="248"/>
      <c r="G24" s="367" t="s">
        <v>337</v>
      </c>
      <c r="H24" s="172">
        <v>31.03</v>
      </c>
      <c r="I24" s="83" t="s">
        <v>90</v>
      </c>
      <c r="J24" s="8"/>
      <c r="K24" s="78" t="str">
        <f t="shared" si="0"/>
        <v/>
      </c>
      <c r="L24" s="47" t="str">
        <f t="shared" si="1"/>
        <v/>
      </c>
      <c r="M24" s="47" t="str">
        <f t="shared" si="2"/>
        <v/>
      </c>
      <c r="N24" s="79" t="str">
        <f t="shared" si="3"/>
        <v/>
      </c>
      <c r="P24" s="108"/>
    </row>
    <row r="25" spans="1:16">
      <c r="A25" s="142">
        <v>23</v>
      </c>
      <c r="B25" s="132">
        <v>1340</v>
      </c>
      <c r="C25" s="181" t="s">
        <v>302</v>
      </c>
      <c r="D25" s="164" t="s">
        <v>303</v>
      </c>
      <c r="E25" s="243"/>
      <c r="F25" s="176" t="s">
        <v>36</v>
      </c>
      <c r="G25" s="248"/>
      <c r="H25" s="172">
        <v>31.2</v>
      </c>
      <c r="I25" s="83" t="s">
        <v>90</v>
      </c>
      <c r="J25" s="8"/>
      <c r="K25" s="78" t="str">
        <f t="shared" si="0"/>
        <v/>
      </c>
      <c r="L25" s="47">
        <f t="shared" si="1"/>
        <v>23</v>
      </c>
      <c r="M25" s="47" t="str">
        <f t="shared" si="2"/>
        <v/>
      </c>
      <c r="N25" s="79" t="str">
        <f t="shared" si="3"/>
        <v/>
      </c>
      <c r="P25" s="108"/>
    </row>
    <row r="26" spans="1:16">
      <c r="A26" s="142">
        <v>24</v>
      </c>
      <c r="B26" s="132">
        <v>1338</v>
      </c>
      <c r="C26" s="181"/>
      <c r="D26" s="164" t="s">
        <v>298</v>
      </c>
      <c r="E26" s="243"/>
      <c r="F26" s="248" t="s">
        <v>36</v>
      </c>
      <c r="G26" s="248" t="s">
        <v>180</v>
      </c>
      <c r="H26" s="172">
        <v>31.25</v>
      </c>
      <c r="I26" s="110" t="s">
        <v>90</v>
      </c>
      <c r="J26" s="8"/>
      <c r="K26" s="78" t="str">
        <f t="shared" si="0"/>
        <v/>
      </c>
      <c r="L26" s="47">
        <f t="shared" si="1"/>
        <v>24</v>
      </c>
      <c r="M26" s="47" t="str">
        <f t="shared" si="2"/>
        <v/>
      </c>
      <c r="N26" s="79" t="str">
        <f t="shared" si="3"/>
        <v/>
      </c>
      <c r="P26" s="108"/>
    </row>
    <row r="27" spans="1:16" s="8" customFormat="1">
      <c r="A27" s="142">
        <v>25</v>
      </c>
      <c r="B27" s="132">
        <v>1335</v>
      </c>
      <c r="C27" s="181"/>
      <c r="D27" s="164" t="s">
        <v>295</v>
      </c>
      <c r="E27" s="243"/>
      <c r="F27" s="248" t="s">
        <v>4</v>
      </c>
      <c r="G27" s="248" t="s">
        <v>180</v>
      </c>
      <c r="H27" s="172">
        <v>32.159999999999997</v>
      </c>
      <c r="I27" s="110" t="s">
        <v>59</v>
      </c>
      <c r="K27" s="78" t="str">
        <f t="shared" si="0"/>
        <v/>
      </c>
      <c r="L27" s="47" t="str">
        <f t="shared" si="1"/>
        <v/>
      </c>
      <c r="M27" s="47" t="str">
        <f t="shared" si="2"/>
        <v/>
      </c>
      <c r="N27" s="79" t="str">
        <f t="shared" si="3"/>
        <v/>
      </c>
      <c r="O27"/>
      <c r="P27" s="108"/>
    </row>
    <row r="28" spans="1:16" s="8" customFormat="1">
      <c r="A28" s="142">
        <v>26</v>
      </c>
      <c r="B28" s="132">
        <v>1337</v>
      </c>
      <c r="C28" s="241"/>
      <c r="D28" s="164" t="s">
        <v>297</v>
      </c>
      <c r="E28" s="243"/>
      <c r="F28" s="248" t="s">
        <v>4</v>
      </c>
      <c r="G28" s="248" t="s">
        <v>180</v>
      </c>
      <c r="H28" s="172">
        <v>32.29</v>
      </c>
      <c r="I28" s="83" t="s">
        <v>59</v>
      </c>
      <c r="K28" s="78" t="str">
        <f t="shared" si="0"/>
        <v/>
      </c>
      <c r="L28" s="47" t="str">
        <f t="shared" si="1"/>
        <v/>
      </c>
      <c r="M28" s="47" t="str">
        <f t="shared" si="2"/>
        <v/>
      </c>
      <c r="N28" s="79" t="str">
        <f t="shared" si="3"/>
        <v/>
      </c>
      <c r="O28"/>
      <c r="P28" s="108"/>
    </row>
    <row r="29" spans="1:16" s="8" customFormat="1">
      <c r="A29" s="142">
        <v>27</v>
      </c>
      <c r="B29" s="132">
        <v>1303</v>
      </c>
      <c r="C29" s="181" t="s">
        <v>62</v>
      </c>
      <c r="D29" s="164" t="s">
        <v>63</v>
      </c>
      <c r="E29" s="244"/>
      <c r="F29" s="248" t="s">
        <v>36</v>
      </c>
      <c r="G29" s="251" t="s">
        <v>70</v>
      </c>
      <c r="H29" s="172">
        <v>32.53</v>
      </c>
      <c r="I29" s="83"/>
      <c r="K29" s="78" t="str">
        <f t="shared" si="0"/>
        <v/>
      </c>
      <c r="L29" s="47">
        <f t="shared" si="1"/>
        <v>27</v>
      </c>
      <c r="M29" s="47" t="str">
        <f t="shared" si="2"/>
        <v/>
      </c>
      <c r="N29" s="79" t="str">
        <f t="shared" si="3"/>
        <v/>
      </c>
      <c r="O29"/>
      <c r="P29" s="108"/>
    </row>
    <row r="30" spans="1:16" s="8" customFormat="1">
      <c r="A30" s="142">
        <v>28</v>
      </c>
      <c r="B30" s="132">
        <v>1327</v>
      </c>
      <c r="C30" s="181" t="s">
        <v>121</v>
      </c>
      <c r="D30" s="164" t="s">
        <v>122</v>
      </c>
      <c r="E30" s="245"/>
      <c r="F30" s="248" t="s">
        <v>8</v>
      </c>
      <c r="G30" s="248"/>
      <c r="H30" s="172">
        <v>33.270000000000003</v>
      </c>
      <c r="I30" s="83"/>
      <c r="K30" s="78" t="str">
        <f t="shared" si="0"/>
        <v/>
      </c>
      <c r="L30" s="47" t="str">
        <f t="shared" si="1"/>
        <v/>
      </c>
      <c r="M30" s="47" t="str">
        <f t="shared" si="2"/>
        <v/>
      </c>
      <c r="N30" s="79">
        <f t="shared" si="3"/>
        <v>28</v>
      </c>
      <c r="O30"/>
      <c r="P30" s="108"/>
    </row>
    <row r="31" spans="1:16" s="8" customFormat="1">
      <c r="A31" s="142">
        <v>29</v>
      </c>
      <c r="B31" s="132">
        <v>1341</v>
      </c>
      <c r="C31" s="181" t="s">
        <v>323</v>
      </c>
      <c r="D31" s="164" t="s">
        <v>324</v>
      </c>
      <c r="E31" s="243"/>
      <c r="F31" s="249"/>
      <c r="G31" s="248" t="s">
        <v>318</v>
      </c>
      <c r="H31" s="172">
        <v>33.520000000000003</v>
      </c>
      <c r="I31" s="83" t="s">
        <v>90</v>
      </c>
      <c r="K31" s="78" t="str">
        <f t="shared" si="0"/>
        <v/>
      </c>
      <c r="L31" s="47" t="str">
        <f t="shared" si="1"/>
        <v/>
      </c>
      <c r="M31" s="47" t="str">
        <f t="shared" si="2"/>
        <v/>
      </c>
      <c r="N31" s="79" t="str">
        <f t="shared" si="3"/>
        <v/>
      </c>
      <c r="O31"/>
      <c r="P31" s="108"/>
    </row>
    <row r="32" spans="1:16" s="8" customFormat="1">
      <c r="A32" s="142">
        <v>30</v>
      </c>
      <c r="B32" s="132">
        <v>1325</v>
      </c>
      <c r="C32" s="181" t="s">
        <v>109</v>
      </c>
      <c r="D32" s="164" t="s">
        <v>117</v>
      </c>
      <c r="E32" s="245" t="s">
        <v>118</v>
      </c>
      <c r="F32" s="176" t="s">
        <v>7</v>
      </c>
      <c r="G32" s="249"/>
      <c r="H32" s="172">
        <v>33.549999999999997</v>
      </c>
      <c r="I32" s="83"/>
      <c r="K32" s="78" t="str">
        <f t="shared" si="0"/>
        <v/>
      </c>
      <c r="L32" s="47" t="str">
        <f t="shared" si="1"/>
        <v/>
      </c>
      <c r="M32" s="47">
        <f t="shared" si="2"/>
        <v>30</v>
      </c>
      <c r="N32" s="79" t="str">
        <f t="shared" si="3"/>
        <v/>
      </c>
      <c r="O32"/>
      <c r="P32" s="108"/>
    </row>
    <row r="33" spans="1:16" s="8" customFormat="1">
      <c r="A33" s="142">
        <v>31</v>
      </c>
      <c r="B33" s="132">
        <v>1333</v>
      </c>
      <c r="C33" s="181" t="s">
        <v>310</v>
      </c>
      <c r="D33" s="164" t="s">
        <v>311</v>
      </c>
      <c r="E33" s="243"/>
      <c r="F33" s="176" t="s">
        <v>36</v>
      </c>
      <c r="G33" s="248" t="s">
        <v>133</v>
      </c>
      <c r="H33" s="172">
        <v>34.22</v>
      </c>
      <c r="I33" s="83" t="s">
        <v>59</v>
      </c>
      <c r="K33" s="78" t="str">
        <f t="shared" si="0"/>
        <v/>
      </c>
      <c r="L33" s="47">
        <f t="shared" si="1"/>
        <v>31</v>
      </c>
      <c r="M33" s="47" t="str">
        <f t="shared" si="2"/>
        <v/>
      </c>
      <c r="N33" s="79" t="str">
        <f t="shared" si="3"/>
        <v/>
      </c>
      <c r="O33"/>
      <c r="P33" s="108"/>
    </row>
    <row r="34" spans="1:16" s="8" customFormat="1">
      <c r="A34" s="142">
        <v>32</v>
      </c>
      <c r="B34" s="132">
        <v>1342</v>
      </c>
      <c r="C34" s="181" t="s">
        <v>321</v>
      </c>
      <c r="D34" s="164" t="s">
        <v>325</v>
      </c>
      <c r="E34" s="243"/>
      <c r="F34" s="248"/>
      <c r="G34" s="248" t="s">
        <v>318</v>
      </c>
      <c r="H34" s="172">
        <v>34.58</v>
      </c>
      <c r="I34" s="83" t="s">
        <v>90</v>
      </c>
      <c r="K34" s="78" t="str">
        <f t="shared" si="0"/>
        <v/>
      </c>
      <c r="L34" s="47" t="str">
        <f t="shared" si="1"/>
        <v/>
      </c>
      <c r="M34" s="47" t="str">
        <f t="shared" si="2"/>
        <v/>
      </c>
      <c r="N34" s="79" t="str">
        <f t="shared" si="3"/>
        <v/>
      </c>
      <c r="O34"/>
      <c r="P34" s="108"/>
    </row>
    <row r="35" spans="1:16" s="8" customFormat="1">
      <c r="A35" s="142">
        <v>33</v>
      </c>
      <c r="B35" s="132">
        <v>1336</v>
      </c>
      <c r="C35" s="241"/>
      <c r="D35" s="164" t="s">
        <v>296</v>
      </c>
      <c r="E35" s="243"/>
      <c r="F35" s="248" t="s">
        <v>36</v>
      </c>
      <c r="G35" s="248" t="s">
        <v>180</v>
      </c>
      <c r="H35" s="172">
        <v>35.29</v>
      </c>
      <c r="I35" s="83" t="s">
        <v>59</v>
      </c>
      <c r="K35" s="78" t="str">
        <f t="shared" ref="K35:K54" si="4">IF($F35="Civil Service",$A35,"")</f>
        <v/>
      </c>
      <c r="L35" s="47">
        <f t="shared" ref="L35:L54" si="5">IF($F35="RAFAA",$A35,"")</f>
        <v>33</v>
      </c>
      <c r="M35" s="47" t="str">
        <f t="shared" si="2"/>
        <v/>
      </c>
      <c r="N35" s="79" t="str">
        <f t="shared" si="3"/>
        <v/>
      </c>
      <c r="O35"/>
      <c r="P35" s="108"/>
    </row>
    <row r="36" spans="1:16" s="8" customFormat="1">
      <c r="A36" s="142">
        <v>34</v>
      </c>
      <c r="B36" s="132">
        <v>1334</v>
      </c>
      <c r="C36" s="181" t="s">
        <v>309</v>
      </c>
      <c r="D36" s="164" t="s">
        <v>134</v>
      </c>
      <c r="E36" s="243"/>
      <c r="F36" s="248" t="s">
        <v>36</v>
      </c>
      <c r="G36" s="248" t="s">
        <v>133</v>
      </c>
      <c r="H36" s="172">
        <v>35.409999999999997</v>
      </c>
      <c r="I36" s="83" t="s">
        <v>90</v>
      </c>
      <c r="K36" s="78" t="str">
        <f t="shared" si="4"/>
        <v/>
      </c>
      <c r="L36" s="47">
        <f t="shared" si="5"/>
        <v>34</v>
      </c>
      <c r="M36" s="47" t="str">
        <f t="shared" si="2"/>
        <v/>
      </c>
      <c r="N36" s="79" t="str">
        <f t="shared" si="3"/>
        <v/>
      </c>
      <c r="O36"/>
      <c r="P36" s="108"/>
    </row>
    <row r="37" spans="1:16" s="8" customFormat="1">
      <c r="A37" s="142">
        <v>35</v>
      </c>
      <c r="B37" s="132">
        <v>1339</v>
      </c>
      <c r="C37" s="241"/>
      <c r="D37" s="164" t="s">
        <v>299</v>
      </c>
      <c r="E37" s="243"/>
      <c r="F37" s="248" t="s">
        <v>36</v>
      </c>
      <c r="G37" s="248" t="s">
        <v>180</v>
      </c>
      <c r="H37" s="172">
        <v>37.270000000000003</v>
      </c>
      <c r="I37" s="83" t="s">
        <v>90</v>
      </c>
      <c r="K37" s="78" t="str">
        <f t="shared" si="4"/>
        <v/>
      </c>
      <c r="L37" s="47">
        <f t="shared" si="5"/>
        <v>35</v>
      </c>
      <c r="M37" s="47" t="str">
        <f t="shared" si="2"/>
        <v/>
      </c>
      <c r="N37" s="79" t="str">
        <f t="shared" si="3"/>
        <v/>
      </c>
      <c r="O37"/>
      <c r="P37" s="108"/>
    </row>
    <row r="38" spans="1:16" s="8" customFormat="1">
      <c r="A38" s="142">
        <v>36</v>
      </c>
      <c r="B38" s="132">
        <v>1343</v>
      </c>
      <c r="C38" s="181" t="s">
        <v>322</v>
      </c>
      <c r="D38" s="164" t="s">
        <v>326</v>
      </c>
      <c r="E38" s="243"/>
      <c r="F38" s="176"/>
      <c r="G38" s="248" t="s">
        <v>318</v>
      </c>
      <c r="H38" s="172">
        <v>39.03</v>
      </c>
      <c r="I38" s="83" t="s">
        <v>90</v>
      </c>
      <c r="K38" s="78" t="str">
        <f t="shared" si="4"/>
        <v/>
      </c>
      <c r="L38" s="47" t="str">
        <f t="shared" si="5"/>
        <v/>
      </c>
      <c r="M38" s="47" t="str">
        <f t="shared" si="2"/>
        <v/>
      </c>
      <c r="N38" s="79" t="str">
        <f t="shared" si="3"/>
        <v/>
      </c>
      <c r="O38"/>
      <c r="P38" s="108"/>
    </row>
    <row r="39" spans="1:16" s="8" customFormat="1">
      <c r="A39" s="142">
        <v>37</v>
      </c>
      <c r="B39" s="132">
        <v>1332</v>
      </c>
      <c r="C39" s="181" t="s">
        <v>104</v>
      </c>
      <c r="D39" s="164" t="s">
        <v>132</v>
      </c>
      <c r="E39" s="243"/>
      <c r="F39" s="248" t="s">
        <v>36</v>
      </c>
      <c r="G39" s="248" t="s">
        <v>131</v>
      </c>
      <c r="H39" s="172">
        <v>41.4</v>
      </c>
      <c r="I39" s="101"/>
      <c r="K39" s="78" t="str">
        <f t="shared" si="4"/>
        <v/>
      </c>
      <c r="L39" s="47">
        <f t="shared" si="5"/>
        <v>37</v>
      </c>
      <c r="M39" s="47" t="str">
        <f t="shared" si="2"/>
        <v/>
      </c>
      <c r="N39" s="79" t="str">
        <f t="shared" si="3"/>
        <v/>
      </c>
      <c r="O39"/>
      <c r="P39" s="108"/>
    </row>
    <row r="40" spans="1:16" s="8" customFormat="1" ht="13.5" thickBot="1">
      <c r="A40" s="143">
        <v>38</v>
      </c>
      <c r="B40" s="382">
        <v>1532</v>
      </c>
      <c r="C40" s="180" t="s">
        <v>338</v>
      </c>
      <c r="D40" s="185" t="s">
        <v>339</v>
      </c>
      <c r="E40" s="383"/>
      <c r="F40" s="384"/>
      <c r="G40" s="368" t="s">
        <v>337</v>
      </c>
      <c r="H40" s="174">
        <v>41.48</v>
      </c>
      <c r="I40" s="111" t="s">
        <v>90</v>
      </c>
      <c r="K40" s="78" t="str">
        <f t="shared" si="4"/>
        <v/>
      </c>
      <c r="L40" s="47" t="str">
        <f t="shared" si="5"/>
        <v/>
      </c>
      <c r="M40" s="47" t="str">
        <f t="shared" si="2"/>
        <v/>
      </c>
      <c r="N40" s="79" t="str">
        <f t="shared" si="3"/>
        <v/>
      </c>
      <c r="O40"/>
      <c r="P40" s="108"/>
    </row>
    <row r="41" spans="1:16" s="8" customFormat="1" hidden="1">
      <c r="A41" s="198"/>
      <c r="B41" s="154">
        <v>1308</v>
      </c>
      <c r="C41" s="376" t="s">
        <v>72</v>
      </c>
      <c r="D41" s="377" t="s">
        <v>73</v>
      </c>
      <c r="E41" s="378" t="s">
        <v>74</v>
      </c>
      <c r="F41" s="379" t="s">
        <v>6</v>
      </c>
      <c r="G41" s="380"/>
      <c r="H41" s="381"/>
      <c r="I41" s="104" t="s">
        <v>59</v>
      </c>
      <c r="K41" s="78">
        <f t="shared" si="4"/>
        <v>0</v>
      </c>
      <c r="L41" s="47" t="str">
        <f t="shared" si="5"/>
        <v/>
      </c>
      <c r="M41" s="47" t="str">
        <f t="shared" si="2"/>
        <v/>
      </c>
      <c r="N41" s="79" t="str">
        <f t="shared" si="3"/>
        <v/>
      </c>
      <c r="O41"/>
      <c r="P41" s="108"/>
    </row>
    <row r="42" spans="1:16" s="8" customFormat="1" hidden="1">
      <c r="A42" s="142"/>
      <c r="B42" s="132">
        <v>1310</v>
      </c>
      <c r="C42" s="181" t="s">
        <v>78</v>
      </c>
      <c r="D42" s="164" t="s">
        <v>79</v>
      </c>
      <c r="E42" s="245" t="s">
        <v>80</v>
      </c>
      <c r="F42" s="248" t="s">
        <v>6</v>
      </c>
      <c r="G42" s="151"/>
      <c r="H42" s="172"/>
      <c r="I42" s="110" t="s">
        <v>59</v>
      </c>
      <c r="K42" s="78">
        <f t="shared" si="4"/>
        <v>0</v>
      </c>
      <c r="L42" s="47" t="str">
        <f t="shared" si="5"/>
        <v/>
      </c>
      <c r="M42" s="47" t="str">
        <f t="shared" si="2"/>
        <v/>
      </c>
      <c r="N42" s="79" t="str">
        <f t="shared" si="3"/>
        <v/>
      </c>
      <c r="O42"/>
      <c r="P42" s="108"/>
    </row>
    <row r="43" spans="1:16" s="8" customFormat="1" hidden="1">
      <c r="A43" s="142"/>
      <c r="B43" s="132">
        <v>1319</v>
      </c>
      <c r="C43" s="181" t="s">
        <v>105</v>
      </c>
      <c r="D43" s="164" t="s">
        <v>113</v>
      </c>
      <c r="E43" s="245" t="s">
        <v>98</v>
      </c>
      <c r="F43" s="176" t="s">
        <v>7</v>
      </c>
      <c r="G43" s="248"/>
      <c r="H43" s="172"/>
      <c r="I43" s="83"/>
      <c r="K43" s="78" t="str">
        <f t="shared" si="4"/>
        <v/>
      </c>
      <c r="L43" s="47" t="str">
        <f t="shared" si="5"/>
        <v/>
      </c>
      <c r="M43" s="47"/>
      <c r="N43" s="79"/>
      <c r="O43"/>
      <c r="P43" s="108"/>
    </row>
    <row r="44" spans="1:16" s="8" customFormat="1" hidden="1">
      <c r="A44" s="142"/>
      <c r="B44" s="132">
        <v>1320</v>
      </c>
      <c r="C44" s="181" t="s">
        <v>106</v>
      </c>
      <c r="D44" s="164" t="s">
        <v>114</v>
      </c>
      <c r="E44" s="245" t="s">
        <v>99</v>
      </c>
      <c r="F44" s="176" t="s">
        <v>7</v>
      </c>
      <c r="G44" s="248"/>
      <c r="H44" s="172"/>
      <c r="I44" s="83"/>
      <c r="K44" s="78" t="str">
        <f t="shared" si="4"/>
        <v/>
      </c>
      <c r="L44" s="47" t="str">
        <f t="shared" si="5"/>
        <v/>
      </c>
      <c r="M44" s="47"/>
      <c r="N44" s="79"/>
      <c r="O44"/>
      <c r="P44" s="108"/>
    </row>
    <row r="45" spans="1:16" s="8" customFormat="1" hidden="1">
      <c r="A45" s="142"/>
      <c r="B45" s="132">
        <v>1322</v>
      </c>
      <c r="C45" s="181" t="s">
        <v>108</v>
      </c>
      <c r="D45" s="164" t="s">
        <v>116</v>
      </c>
      <c r="E45" s="245" t="s">
        <v>101</v>
      </c>
      <c r="F45" s="176" t="s">
        <v>7</v>
      </c>
      <c r="G45" s="248"/>
      <c r="H45" s="173"/>
      <c r="I45" s="83"/>
      <c r="K45" s="78" t="str">
        <f t="shared" si="4"/>
        <v/>
      </c>
      <c r="L45" s="47" t="str">
        <f t="shared" si="5"/>
        <v/>
      </c>
      <c r="M45" s="47"/>
      <c r="N45" s="79"/>
      <c r="O45"/>
      <c r="P45" s="108"/>
    </row>
    <row r="46" spans="1:16" s="8" customFormat="1" hidden="1">
      <c r="A46" s="142"/>
      <c r="B46" s="51">
        <v>1326</v>
      </c>
      <c r="C46" s="57" t="s">
        <v>119</v>
      </c>
      <c r="D46" s="57" t="s">
        <v>120</v>
      </c>
      <c r="E46" s="323"/>
      <c r="F46" s="24" t="s">
        <v>8</v>
      </c>
      <c r="G46" s="95"/>
      <c r="H46" s="19"/>
      <c r="I46" s="83"/>
      <c r="K46" s="78" t="str">
        <f t="shared" si="4"/>
        <v/>
      </c>
      <c r="L46" s="47" t="str">
        <f t="shared" si="5"/>
        <v/>
      </c>
      <c r="M46" s="47"/>
      <c r="N46" s="79"/>
      <c r="O46"/>
      <c r="P46" s="108"/>
    </row>
    <row r="47" spans="1:16" s="8" customFormat="1" hidden="1">
      <c r="A47" s="142"/>
      <c r="B47" s="51">
        <v>1328</v>
      </c>
      <c r="C47" s="57" t="s">
        <v>123</v>
      </c>
      <c r="D47" s="57" t="s">
        <v>124</v>
      </c>
      <c r="E47" s="323"/>
      <c r="F47" s="24" t="s">
        <v>8</v>
      </c>
      <c r="G47" s="24"/>
      <c r="H47" s="19"/>
      <c r="I47" s="83"/>
      <c r="K47" s="78" t="str">
        <f t="shared" si="4"/>
        <v/>
      </c>
      <c r="L47" s="47" t="str">
        <f t="shared" si="5"/>
        <v/>
      </c>
      <c r="M47" s="47"/>
      <c r="N47" s="79"/>
      <c r="O47"/>
      <c r="P47" s="108"/>
    </row>
    <row r="48" spans="1:16" s="8" customFormat="1" hidden="1">
      <c r="A48" s="142"/>
      <c r="B48" s="132">
        <v>1346</v>
      </c>
      <c r="C48" s="181"/>
      <c r="D48" s="164"/>
      <c r="E48" s="243"/>
      <c r="F48" s="248"/>
      <c r="G48" s="248"/>
      <c r="H48" s="172"/>
      <c r="I48" s="101"/>
      <c r="K48" s="78" t="str">
        <f t="shared" si="4"/>
        <v/>
      </c>
      <c r="L48" s="47" t="str">
        <f t="shared" si="5"/>
        <v/>
      </c>
      <c r="M48" s="47" t="str">
        <f t="shared" ref="M48:M54" si="6">IF($F48="Police",$A48,"")</f>
        <v/>
      </c>
      <c r="N48" s="79" t="str">
        <f t="shared" ref="N48:N54" si="7">IF($F48="Fire",$A48,"")</f>
        <v/>
      </c>
      <c r="O48"/>
      <c r="P48" s="108"/>
    </row>
    <row r="49" spans="1:16" s="8" customFormat="1" hidden="1">
      <c r="A49" s="142"/>
      <c r="B49" s="132">
        <v>1347</v>
      </c>
      <c r="C49" s="241"/>
      <c r="D49" s="164"/>
      <c r="E49" s="243"/>
      <c r="F49" s="176"/>
      <c r="G49" s="248"/>
      <c r="H49" s="172"/>
      <c r="I49" s="83"/>
      <c r="K49" s="78" t="str">
        <f t="shared" si="4"/>
        <v/>
      </c>
      <c r="L49" s="47" t="str">
        <f t="shared" si="5"/>
        <v/>
      </c>
      <c r="M49" s="47" t="str">
        <f t="shared" si="6"/>
        <v/>
      </c>
      <c r="N49" s="79" t="str">
        <f t="shared" si="7"/>
        <v/>
      </c>
      <c r="O49"/>
      <c r="P49" s="108"/>
    </row>
    <row r="50" spans="1:16" s="8" customFormat="1" hidden="1">
      <c r="A50" s="142"/>
      <c r="B50" s="132">
        <v>1348</v>
      </c>
      <c r="C50" s="241"/>
      <c r="D50" s="164"/>
      <c r="E50" s="243"/>
      <c r="F50" s="176"/>
      <c r="G50" s="248"/>
      <c r="H50" s="172"/>
      <c r="I50" s="83"/>
      <c r="K50" s="78" t="str">
        <f t="shared" si="4"/>
        <v/>
      </c>
      <c r="L50" s="47" t="str">
        <f t="shared" si="5"/>
        <v/>
      </c>
      <c r="M50" s="47" t="str">
        <f t="shared" si="6"/>
        <v/>
      </c>
      <c r="N50" s="79" t="str">
        <f t="shared" si="7"/>
        <v/>
      </c>
      <c r="O50"/>
      <c r="P50" s="108"/>
    </row>
    <row r="51" spans="1:16" s="8" customFormat="1" hidden="1">
      <c r="A51" s="142"/>
      <c r="B51" s="132">
        <v>1349</v>
      </c>
      <c r="C51" s="241"/>
      <c r="D51" s="238"/>
      <c r="E51" s="243"/>
      <c r="F51" s="249"/>
      <c r="G51" s="249"/>
      <c r="H51" s="172"/>
      <c r="I51" s="83"/>
      <c r="K51" s="78" t="str">
        <f t="shared" si="4"/>
        <v/>
      </c>
      <c r="L51" s="47" t="str">
        <f t="shared" si="5"/>
        <v/>
      </c>
      <c r="M51" s="47" t="str">
        <f t="shared" si="6"/>
        <v/>
      </c>
      <c r="N51" s="79" t="str">
        <f t="shared" si="7"/>
        <v/>
      </c>
      <c r="O51"/>
      <c r="P51" s="108"/>
    </row>
    <row r="52" spans="1:16" s="8" customFormat="1" hidden="1">
      <c r="A52" s="142"/>
      <c r="B52" s="132">
        <v>1350</v>
      </c>
      <c r="C52" s="181"/>
      <c r="D52" s="164"/>
      <c r="E52" s="243"/>
      <c r="F52" s="248"/>
      <c r="G52" s="248"/>
      <c r="H52" s="172"/>
      <c r="I52" s="101"/>
      <c r="K52" s="78" t="str">
        <f t="shared" si="4"/>
        <v/>
      </c>
      <c r="L52" s="47" t="str">
        <f t="shared" si="5"/>
        <v/>
      </c>
      <c r="M52" s="47" t="str">
        <f t="shared" si="6"/>
        <v/>
      </c>
      <c r="N52" s="79" t="str">
        <f t="shared" si="7"/>
        <v/>
      </c>
      <c r="O52"/>
      <c r="P52" s="108"/>
    </row>
    <row r="53" spans="1:16" s="8" customFormat="1" hidden="1">
      <c r="A53" s="142"/>
      <c r="B53" s="132">
        <v>1351</v>
      </c>
      <c r="C53" s="241"/>
      <c r="D53" s="164"/>
      <c r="E53" s="243"/>
      <c r="F53" s="176"/>
      <c r="G53" s="248"/>
      <c r="H53" s="172"/>
      <c r="I53" s="83"/>
      <c r="K53" s="78" t="str">
        <f t="shared" si="4"/>
        <v/>
      </c>
      <c r="L53" s="47" t="str">
        <f t="shared" si="5"/>
        <v/>
      </c>
      <c r="M53" s="47" t="str">
        <f t="shared" si="6"/>
        <v/>
      </c>
      <c r="N53" s="79" t="str">
        <f t="shared" si="7"/>
        <v/>
      </c>
      <c r="O53"/>
      <c r="P53" s="108"/>
    </row>
    <row r="54" spans="1:16" s="8" customFormat="1" ht="13.5" hidden="1" thickBot="1">
      <c r="A54" s="143"/>
      <c r="B54" s="132">
        <v>1352</v>
      </c>
      <c r="C54" s="242"/>
      <c r="D54" s="239"/>
      <c r="E54" s="247"/>
      <c r="F54" s="250"/>
      <c r="G54" s="250"/>
      <c r="H54" s="174"/>
      <c r="I54" s="111"/>
      <c r="K54" s="80" t="str">
        <f t="shared" si="4"/>
        <v/>
      </c>
      <c r="L54" s="81" t="str">
        <f t="shared" si="5"/>
        <v/>
      </c>
      <c r="M54" s="81" t="str">
        <f t="shared" si="6"/>
        <v/>
      </c>
      <c r="N54" s="82" t="str">
        <f t="shared" si="7"/>
        <v/>
      </c>
      <c r="O54"/>
      <c r="P54" s="109"/>
    </row>
    <row r="55" spans="1:16" ht="13.5" hidden="1" thickBot="1"/>
    <row r="56" spans="1:16" hidden="1">
      <c r="B56" s="286" t="s">
        <v>285</v>
      </c>
      <c r="C56" s="115" t="s">
        <v>37</v>
      </c>
      <c r="D56" s="235" t="s">
        <v>24</v>
      </c>
      <c r="J56" s="74"/>
      <c r="K56" s="75" t="s">
        <v>32</v>
      </c>
      <c r="L56" s="75" t="s">
        <v>4</v>
      </c>
      <c r="M56" s="75" t="s">
        <v>33</v>
      </c>
      <c r="N56" s="77" t="s">
        <v>8</v>
      </c>
    </row>
    <row r="57" spans="1:16" hidden="1">
      <c r="B57" s="11">
        <v>1</v>
      </c>
      <c r="C57" s="285" t="s">
        <v>6</v>
      </c>
      <c r="D57" s="79">
        <f>K60</f>
        <v>6</v>
      </c>
      <c r="J57" s="78">
        <v>1</v>
      </c>
      <c r="K57" s="47">
        <f>SMALL(K$3:K$54,1)</f>
        <v>0</v>
      </c>
      <c r="L57" s="47">
        <f t="shared" ref="L57:N57" si="8">SMALL(L$3:L$54,1)</f>
        <v>4</v>
      </c>
      <c r="M57" s="47">
        <f t="shared" si="8"/>
        <v>2</v>
      </c>
      <c r="N57" s="79">
        <f t="shared" si="8"/>
        <v>12</v>
      </c>
    </row>
    <row r="58" spans="1:16" hidden="1">
      <c r="B58" s="11">
        <v>2</v>
      </c>
      <c r="C58" s="285" t="s">
        <v>7</v>
      </c>
      <c r="D58" s="79">
        <f>M61</f>
        <v>17</v>
      </c>
      <c r="J58" s="78">
        <v>2</v>
      </c>
      <c r="K58" s="47">
        <f>SMALL(K$3:K$54,2)</f>
        <v>0</v>
      </c>
      <c r="L58" s="47">
        <f t="shared" ref="L58:N58" si="9">SMALL(L$3:L$54,2)</f>
        <v>8</v>
      </c>
      <c r="M58" s="47">
        <f t="shared" si="9"/>
        <v>3</v>
      </c>
      <c r="N58" s="79">
        <f t="shared" si="9"/>
        <v>16</v>
      </c>
    </row>
    <row r="59" spans="1:16" hidden="1">
      <c r="B59" s="11">
        <v>3</v>
      </c>
      <c r="C59" s="285" t="s">
        <v>4</v>
      </c>
      <c r="D59" s="79">
        <f>L61</f>
        <v>43</v>
      </c>
      <c r="J59" s="78">
        <v>3</v>
      </c>
      <c r="K59" s="47">
        <f>SMALL(K$3:K$54,3)</f>
        <v>1</v>
      </c>
      <c r="L59" s="47">
        <f t="shared" ref="L59:N59" si="10">SMALL(L$3:L$54,3)</f>
        <v>14</v>
      </c>
      <c r="M59" s="47">
        <f t="shared" si="10"/>
        <v>5</v>
      </c>
      <c r="N59" s="79">
        <f t="shared" si="10"/>
        <v>28</v>
      </c>
    </row>
    <row r="60" spans="1:16" ht="13.5" hidden="1" thickBot="1">
      <c r="B60" s="22">
        <v>4</v>
      </c>
      <c r="C60" s="85" t="s">
        <v>8</v>
      </c>
      <c r="D60" s="82"/>
      <c r="J60" s="269">
        <v>4</v>
      </c>
      <c r="K60" s="270">
        <f>SMALL(K$3:K$54,4)</f>
        <v>6</v>
      </c>
      <c r="L60" s="270">
        <f t="shared" ref="L60:N60" si="11">SMALL(L$3:L$54,4)</f>
        <v>17</v>
      </c>
      <c r="M60" s="270">
        <f t="shared" si="11"/>
        <v>7</v>
      </c>
      <c r="N60" s="271" t="e">
        <f t="shared" si="11"/>
        <v>#NUM!</v>
      </c>
    </row>
    <row r="61" spans="1:16" ht="13.5" hidden="1" thickBot="1">
      <c r="J61" s="264" t="s">
        <v>43</v>
      </c>
      <c r="K61" s="265">
        <f>SUM(K57:K60)</f>
        <v>7</v>
      </c>
      <c r="L61" s="265">
        <f t="shared" ref="L61:M61" si="12">SUM(L57:L60)</f>
        <v>43</v>
      </c>
      <c r="M61" s="265">
        <f t="shared" si="12"/>
        <v>17</v>
      </c>
      <c r="N61" s="266"/>
    </row>
    <row r="62" spans="1:16" hidden="1"/>
  </sheetData>
  <autoFilter ref="A2:I54"/>
  <sortState ref="C57:D60">
    <sortCondition ref="D57:D60"/>
  </sortState>
  <mergeCells count="1">
    <mergeCell ref="A1:I1"/>
  </mergeCells>
  <phoneticPr fontId="0" type="noConversion"/>
  <pageMargins left="0.83" right="0.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autoPageBreaks="0"/>
  </sheetPr>
  <dimension ref="A1:N48"/>
  <sheetViews>
    <sheetView tabSelected="1" workbookViewId="0">
      <selection activeCell="G2" sqref="G2"/>
    </sheetView>
  </sheetViews>
  <sheetFormatPr defaultColWidth="8.85546875" defaultRowHeight="12.75"/>
  <cols>
    <col min="1" max="1" width="4.85546875" bestFit="1" customWidth="1"/>
    <col min="4" max="4" width="10" customWidth="1"/>
    <col min="5" max="5" width="9.42578125" customWidth="1"/>
    <col min="7" max="7" width="6.42578125" customWidth="1"/>
    <col min="8" max="8" width="8.85546875" hidden="1" customWidth="1"/>
    <col min="9" max="9" width="2" hidden="1" customWidth="1"/>
    <col min="10" max="10" width="8.85546875" hidden="1" customWidth="1"/>
    <col min="11" max="11" width="5.7109375" hidden="1" customWidth="1"/>
    <col min="12" max="12" width="6.28515625" hidden="1" customWidth="1"/>
    <col min="13" max="13" width="4.140625" hidden="1" customWidth="1"/>
    <col min="14" max="14" width="2" hidden="1" customWidth="1"/>
    <col min="16" max="16" width="17.28515625" customWidth="1"/>
  </cols>
  <sheetData>
    <row r="1" spans="1:13" ht="15" thickBot="1">
      <c r="A1" s="388" t="s">
        <v>48</v>
      </c>
      <c r="B1" s="389"/>
      <c r="C1" s="389"/>
      <c r="D1" s="389"/>
      <c r="E1" s="389"/>
      <c r="F1" s="389"/>
      <c r="G1" s="389"/>
      <c r="H1" s="390"/>
    </row>
    <row r="2" spans="1:13" ht="51.75" thickBot="1">
      <c r="A2" s="153" t="s">
        <v>12</v>
      </c>
      <c r="B2" s="48" t="s">
        <v>17</v>
      </c>
      <c r="C2" s="49" t="s">
        <v>15</v>
      </c>
      <c r="D2" s="49" t="s">
        <v>13</v>
      </c>
      <c r="E2" s="49" t="s">
        <v>0</v>
      </c>
      <c r="F2" s="348" t="s">
        <v>5</v>
      </c>
      <c r="G2" s="347" t="s">
        <v>365</v>
      </c>
      <c r="H2" s="255" t="s">
        <v>9</v>
      </c>
      <c r="J2" s="106" t="s">
        <v>34</v>
      </c>
      <c r="K2" s="105" t="s">
        <v>4</v>
      </c>
      <c r="L2" s="89" t="s">
        <v>33</v>
      </c>
      <c r="M2" s="73" t="s">
        <v>8</v>
      </c>
    </row>
    <row r="3" spans="1:13">
      <c r="A3" s="154">
        <v>1</v>
      </c>
      <c r="B3" s="14">
        <v>2</v>
      </c>
      <c r="C3" s="98">
        <v>1324</v>
      </c>
      <c r="D3" s="339" t="s">
        <v>62</v>
      </c>
      <c r="E3" s="339" t="s">
        <v>293</v>
      </c>
      <c r="F3" s="349" t="s">
        <v>7</v>
      </c>
      <c r="G3" s="346">
        <v>24.5</v>
      </c>
      <c r="H3" s="144"/>
      <c r="J3" s="107">
        <v>1</v>
      </c>
      <c r="K3" s="129" t="str">
        <f>IF($F3="RAFAA",$A3,"")</f>
        <v/>
      </c>
      <c r="L3" s="75">
        <f>IF($F3="Police",$A3,"")</f>
        <v>1</v>
      </c>
      <c r="M3" s="77" t="str">
        <f>IF($F3="Fire",$A3,"")</f>
        <v/>
      </c>
    </row>
    <row r="4" spans="1:13">
      <c r="A4" s="132">
        <v>2</v>
      </c>
      <c r="B4" s="11">
        <v>3</v>
      </c>
      <c r="C4" s="26">
        <v>1323</v>
      </c>
      <c r="D4" s="57" t="s">
        <v>62</v>
      </c>
      <c r="E4" s="57" t="s">
        <v>72</v>
      </c>
      <c r="F4" s="350" t="s">
        <v>7</v>
      </c>
      <c r="G4" s="182">
        <v>24.59</v>
      </c>
      <c r="H4" s="145"/>
      <c r="J4" s="108">
        <v>2</v>
      </c>
      <c r="K4" s="127" t="str">
        <f t="shared" ref="K4:K40" si="0">IF($F4="RAFAA",$A4,"")</f>
        <v/>
      </c>
      <c r="L4" s="47">
        <f t="shared" ref="L4:L40" si="1">IF($F4="Police",$A4,"")</f>
        <v>2</v>
      </c>
      <c r="M4" s="79" t="str">
        <f t="shared" ref="M4:M40" si="2">IF($F4="Fire",$A4,"")</f>
        <v/>
      </c>
    </row>
    <row r="5" spans="1:13">
      <c r="A5" s="132">
        <v>3</v>
      </c>
      <c r="B5" s="11">
        <v>4</v>
      </c>
      <c r="C5" s="26">
        <v>1302</v>
      </c>
      <c r="D5" s="57" t="s">
        <v>60</v>
      </c>
      <c r="E5" s="57" t="s">
        <v>61</v>
      </c>
      <c r="F5" s="351" t="s">
        <v>36</v>
      </c>
      <c r="G5" s="182">
        <v>25.1</v>
      </c>
      <c r="H5" s="145"/>
      <c r="J5" s="108">
        <v>3</v>
      </c>
      <c r="K5" s="127">
        <f t="shared" si="0"/>
        <v>3</v>
      </c>
      <c r="L5" s="47" t="str">
        <f t="shared" si="1"/>
        <v/>
      </c>
      <c r="M5" s="79" t="str">
        <f t="shared" si="2"/>
        <v/>
      </c>
    </row>
    <row r="6" spans="1:13">
      <c r="A6" s="142">
        <v>4</v>
      </c>
      <c r="B6" s="11">
        <v>5</v>
      </c>
      <c r="C6" s="26">
        <v>1317</v>
      </c>
      <c r="D6" s="57" t="s">
        <v>103</v>
      </c>
      <c r="E6" s="57" t="s">
        <v>111</v>
      </c>
      <c r="F6" s="350" t="s">
        <v>7</v>
      </c>
      <c r="G6" s="182">
        <v>25.28</v>
      </c>
      <c r="H6" s="145"/>
      <c r="J6" s="108">
        <v>4</v>
      </c>
      <c r="K6" s="127" t="str">
        <f t="shared" si="0"/>
        <v/>
      </c>
      <c r="L6" s="47">
        <f t="shared" si="1"/>
        <v>4</v>
      </c>
      <c r="M6" s="79" t="str">
        <f t="shared" si="2"/>
        <v/>
      </c>
    </row>
    <row r="7" spans="1:13">
      <c r="A7" s="132">
        <v>5</v>
      </c>
      <c r="B7" s="11">
        <v>7</v>
      </c>
      <c r="C7" s="26">
        <v>1316</v>
      </c>
      <c r="D7" s="57" t="s">
        <v>62</v>
      </c>
      <c r="E7" s="352" t="s">
        <v>110</v>
      </c>
      <c r="F7" s="350" t="s">
        <v>7</v>
      </c>
      <c r="G7" s="182">
        <v>25.48</v>
      </c>
      <c r="H7" s="146"/>
      <c r="J7" s="108">
        <v>5</v>
      </c>
      <c r="K7" s="127" t="str">
        <f t="shared" si="0"/>
        <v/>
      </c>
      <c r="L7" s="47">
        <f t="shared" si="1"/>
        <v>5</v>
      </c>
      <c r="M7" s="79" t="str">
        <f t="shared" si="2"/>
        <v/>
      </c>
    </row>
    <row r="8" spans="1:13">
      <c r="A8" s="142">
        <v>6</v>
      </c>
      <c r="B8" s="11">
        <v>8</v>
      </c>
      <c r="C8" s="26">
        <v>1305</v>
      </c>
      <c r="D8" s="57" t="s">
        <v>307</v>
      </c>
      <c r="E8" s="57" t="s">
        <v>308</v>
      </c>
      <c r="F8" s="351" t="s">
        <v>36</v>
      </c>
      <c r="G8" s="182">
        <v>25.57</v>
      </c>
      <c r="H8" s="145"/>
      <c r="J8" s="108">
        <v>6</v>
      </c>
      <c r="K8" s="127">
        <f t="shared" si="0"/>
        <v>6</v>
      </c>
      <c r="L8" s="47" t="str">
        <f t="shared" si="1"/>
        <v/>
      </c>
      <c r="M8" s="79" t="str">
        <f t="shared" si="2"/>
        <v/>
      </c>
    </row>
    <row r="9" spans="1:13">
      <c r="A9" s="132">
        <v>7</v>
      </c>
      <c r="B9" s="11">
        <v>12</v>
      </c>
      <c r="C9" s="26">
        <v>1330</v>
      </c>
      <c r="D9" s="57" t="s">
        <v>127</v>
      </c>
      <c r="E9" s="57" t="s">
        <v>128</v>
      </c>
      <c r="F9" s="351" t="s">
        <v>8</v>
      </c>
      <c r="G9" s="182">
        <v>27.54</v>
      </c>
      <c r="H9" s="145"/>
      <c r="J9" s="108">
        <v>7</v>
      </c>
      <c r="K9" s="127" t="str">
        <f t="shared" si="0"/>
        <v/>
      </c>
      <c r="L9" s="47" t="str">
        <f t="shared" si="1"/>
        <v/>
      </c>
      <c r="M9" s="79">
        <f t="shared" si="2"/>
        <v>7</v>
      </c>
    </row>
    <row r="10" spans="1:13">
      <c r="A10" s="142">
        <v>8</v>
      </c>
      <c r="B10" s="11">
        <v>14</v>
      </c>
      <c r="C10" s="26">
        <v>1307</v>
      </c>
      <c r="D10" s="57" t="s">
        <v>68</v>
      </c>
      <c r="E10" s="57" t="s">
        <v>69</v>
      </c>
      <c r="F10" s="351" t="s">
        <v>36</v>
      </c>
      <c r="G10" s="182">
        <v>28.04</v>
      </c>
      <c r="H10" s="145"/>
      <c r="J10" s="108">
        <v>8</v>
      </c>
      <c r="K10" s="127">
        <f t="shared" si="0"/>
        <v>8</v>
      </c>
      <c r="L10" s="47" t="str">
        <f t="shared" si="1"/>
        <v/>
      </c>
      <c r="M10" s="79" t="str">
        <f t="shared" si="2"/>
        <v/>
      </c>
    </row>
    <row r="11" spans="1:13">
      <c r="A11" s="132">
        <v>9</v>
      </c>
      <c r="B11" s="11">
        <v>15</v>
      </c>
      <c r="C11" s="26">
        <v>1318</v>
      </c>
      <c r="D11" s="57" t="s">
        <v>104</v>
      </c>
      <c r="E11" s="57" t="s">
        <v>112</v>
      </c>
      <c r="F11" s="350" t="s">
        <v>7</v>
      </c>
      <c r="G11" s="182">
        <v>28.41</v>
      </c>
      <c r="H11" s="145"/>
      <c r="J11" s="108">
        <v>9</v>
      </c>
      <c r="K11" s="127" t="str">
        <f t="shared" si="0"/>
        <v/>
      </c>
      <c r="L11" s="47">
        <f t="shared" si="1"/>
        <v>9</v>
      </c>
      <c r="M11" s="79" t="str">
        <f t="shared" si="2"/>
        <v/>
      </c>
    </row>
    <row r="12" spans="1:13">
      <c r="A12" s="132">
        <v>10</v>
      </c>
      <c r="B12" s="11">
        <v>16</v>
      </c>
      <c r="C12" s="26">
        <v>1329</v>
      </c>
      <c r="D12" s="57" t="s">
        <v>125</v>
      </c>
      <c r="E12" s="57" t="s">
        <v>126</v>
      </c>
      <c r="F12" s="351" t="s">
        <v>8</v>
      </c>
      <c r="G12" s="182">
        <v>29.12</v>
      </c>
      <c r="H12" s="146"/>
      <c r="J12" s="108">
        <v>10</v>
      </c>
      <c r="K12" s="127" t="str">
        <f t="shared" si="0"/>
        <v/>
      </c>
      <c r="L12" s="47" t="str">
        <f t="shared" si="1"/>
        <v/>
      </c>
      <c r="M12" s="79">
        <f t="shared" si="2"/>
        <v>10</v>
      </c>
    </row>
    <row r="13" spans="1:13">
      <c r="A13" s="142">
        <v>11</v>
      </c>
      <c r="B13" s="11">
        <v>17</v>
      </c>
      <c r="C13" s="26">
        <v>1301</v>
      </c>
      <c r="D13" s="57" t="s">
        <v>57</v>
      </c>
      <c r="E13" s="57" t="s">
        <v>58</v>
      </c>
      <c r="F13" s="351" t="s">
        <v>36</v>
      </c>
      <c r="G13" s="182">
        <v>29.39</v>
      </c>
      <c r="H13" s="145"/>
      <c r="J13" s="108">
        <v>11</v>
      </c>
      <c r="K13" s="127">
        <f t="shared" si="0"/>
        <v>11</v>
      </c>
      <c r="L13" s="47" t="str">
        <f t="shared" si="1"/>
        <v/>
      </c>
      <c r="M13" s="79" t="str">
        <f t="shared" si="2"/>
        <v/>
      </c>
    </row>
    <row r="14" spans="1:13">
      <c r="A14" s="132">
        <v>12</v>
      </c>
      <c r="B14" s="11">
        <v>18</v>
      </c>
      <c r="C14" s="26">
        <v>1331</v>
      </c>
      <c r="D14" s="57" t="s">
        <v>129</v>
      </c>
      <c r="E14" s="57" t="s">
        <v>130</v>
      </c>
      <c r="F14" s="351" t="s">
        <v>36</v>
      </c>
      <c r="G14" s="182">
        <v>30.06</v>
      </c>
      <c r="H14" s="146"/>
      <c r="J14" s="108">
        <v>12</v>
      </c>
      <c r="K14" s="127">
        <f t="shared" si="0"/>
        <v>12</v>
      </c>
      <c r="L14" s="47" t="str">
        <f t="shared" si="1"/>
        <v/>
      </c>
      <c r="M14" s="79" t="str">
        <f t="shared" si="2"/>
        <v/>
      </c>
    </row>
    <row r="15" spans="1:13" ht="13.5" thickBot="1">
      <c r="A15" s="132">
        <v>13</v>
      </c>
      <c r="B15" s="11">
        <v>19</v>
      </c>
      <c r="C15" s="26">
        <v>1304</v>
      </c>
      <c r="D15" s="57" t="s">
        <v>64</v>
      </c>
      <c r="E15" s="57" t="s">
        <v>65</v>
      </c>
      <c r="F15" s="351" t="s">
        <v>36</v>
      </c>
      <c r="G15" s="182">
        <v>30.13</v>
      </c>
      <c r="H15" s="147"/>
      <c r="J15" s="108">
        <v>13</v>
      </c>
      <c r="K15" s="127">
        <f t="shared" si="0"/>
        <v>13</v>
      </c>
      <c r="L15" s="47" t="str">
        <f t="shared" si="1"/>
        <v/>
      </c>
      <c r="M15" s="79" t="str">
        <f t="shared" si="2"/>
        <v/>
      </c>
    </row>
    <row r="16" spans="1:13">
      <c r="A16" s="142">
        <v>14</v>
      </c>
      <c r="B16" s="11">
        <v>20</v>
      </c>
      <c r="C16" s="26">
        <v>1321</v>
      </c>
      <c r="D16" s="57" t="s">
        <v>107</v>
      </c>
      <c r="E16" s="57" t="s">
        <v>115</v>
      </c>
      <c r="F16" s="350" t="s">
        <v>7</v>
      </c>
      <c r="G16" s="182">
        <v>30.2</v>
      </c>
      <c r="H16" s="146"/>
      <c r="J16" s="108">
        <v>14</v>
      </c>
      <c r="K16" s="127" t="str">
        <f t="shared" si="0"/>
        <v/>
      </c>
      <c r="L16" s="47">
        <f t="shared" si="1"/>
        <v>14</v>
      </c>
      <c r="M16" s="79" t="str">
        <f t="shared" si="2"/>
        <v/>
      </c>
    </row>
    <row r="17" spans="1:13">
      <c r="A17" s="132">
        <v>15</v>
      </c>
      <c r="B17" s="11">
        <v>21</v>
      </c>
      <c r="C17" s="26">
        <v>1306</v>
      </c>
      <c r="D17" s="57" t="s">
        <v>66</v>
      </c>
      <c r="E17" s="57" t="s">
        <v>67</v>
      </c>
      <c r="F17" s="351" t="s">
        <v>36</v>
      </c>
      <c r="G17" s="182">
        <v>30.4</v>
      </c>
      <c r="H17" s="145"/>
      <c r="J17" s="108">
        <v>15</v>
      </c>
      <c r="K17" s="127">
        <f t="shared" si="0"/>
        <v>15</v>
      </c>
      <c r="L17" s="47" t="str">
        <f t="shared" si="1"/>
        <v/>
      </c>
      <c r="M17" s="79" t="str">
        <f t="shared" si="2"/>
        <v/>
      </c>
    </row>
    <row r="18" spans="1:13">
      <c r="A18" s="132">
        <v>16</v>
      </c>
      <c r="B18" s="11">
        <v>23</v>
      </c>
      <c r="C18" s="26">
        <v>1340</v>
      </c>
      <c r="D18" s="57" t="s">
        <v>302</v>
      </c>
      <c r="E18" s="57" t="s">
        <v>303</v>
      </c>
      <c r="F18" s="350" t="s">
        <v>36</v>
      </c>
      <c r="G18" s="182">
        <v>31.2</v>
      </c>
      <c r="H18" s="145"/>
      <c r="J18" s="108">
        <v>16</v>
      </c>
      <c r="K18" s="127">
        <f t="shared" si="0"/>
        <v>16</v>
      </c>
      <c r="L18" s="47" t="str">
        <f t="shared" si="1"/>
        <v/>
      </c>
      <c r="M18" s="79" t="str">
        <f t="shared" si="2"/>
        <v/>
      </c>
    </row>
    <row r="19" spans="1:13">
      <c r="A19" s="142">
        <v>17</v>
      </c>
      <c r="B19" s="11">
        <v>24</v>
      </c>
      <c r="C19" s="26">
        <v>1338</v>
      </c>
      <c r="D19" s="57"/>
      <c r="E19" s="57" t="s">
        <v>298</v>
      </c>
      <c r="F19" s="351" t="s">
        <v>36</v>
      </c>
      <c r="G19" s="182">
        <v>31.25</v>
      </c>
      <c r="H19" s="145"/>
      <c r="J19" s="108">
        <v>17</v>
      </c>
      <c r="K19" s="127">
        <f t="shared" si="0"/>
        <v>17</v>
      </c>
      <c r="L19" s="47" t="str">
        <f t="shared" si="1"/>
        <v/>
      </c>
      <c r="M19" s="79" t="str">
        <f t="shared" si="2"/>
        <v/>
      </c>
    </row>
    <row r="20" spans="1:13">
      <c r="A20" s="132">
        <v>18</v>
      </c>
      <c r="B20" s="11">
        <v>27</v>
      </c>
      <c r="C20" s="26">
        <v>1303</v>
      </c>
      <c r="D20" s="57" t="s">
        <v>62</v>
      </c>
      <c r="E20" s="57" t="s">
        <v>63</v>
      </c>
      <c r="F20" s="351" t="s">
        <v>36</v>
      </c>
      <c r="G20" s="182">
        <v>32.53</v>
      </c>
      <c r="H20" s="145"/>
      <c r="J20" s="108">
        <v>18</v>
      </c>
      <c r="K20" s="127">
        <f t="shared" si="0"/>
        <v>18</v>
      </c>
      <c r="L20" s="47" t="str">
        <f t="shared" si="1"/>
        <v/>
      </c>
      <c r="M20" s="79" t="str">
        <f t="shared" si="2"/>
        <v/>
      </c>
    </row>
    <row r="21" spans="1:13">
      <c r="A21" s="132">
        <v>19</v>
      </c>
      <c r="B21" s="11">
        <v>28</v>
      </c>
      <c r="C21" s="26">
        <v>1327</v>
      </c>
      <c r="D21" s="57" t="s">
        <v>121</v>
      </c>
      <c r="E21" s="57" t="s">
        <v>122</v>
      </c>
      <c r="F21" s="351" t="s">
        <v>8</v>
      </c>
      <c r="G21" s="182">
        <v>33.270000000000003</v>
      </c>
      <c r="H21" s="146"/>
      <c r="J21" s="108">
        <v>19</v>
      </c>
      <c r="K21" s="127" t="str">
        <f t="shared" si="0"/>
        <v/>
      </c>
      <c r="L21" s="47" t="str">
        <f t="shared" si="1"/>
        <v/>
      </c>
      <c r="M21" s="79">
        <f t="shared" si="2"/>
        <v>19</v>
      </c>
    </row>
    <row r="22" spans="1:13">
      <c r="A22" s="132">
        <v>20</v>
      </c>
      <c r="B22" s="11">
        <v>30</v>
      </c>
      <c r="C22" s="26">
        <v>1325</v>
      </c>
      <c r="D22" s="57" t="s">
        <v>109</v>
      </c>
      <c r="E22" s="57" t="s">
        <v>117</v>
      </c>
      <c r="F22" s="350" t="s">
        <v>7</v>
      </c>
      <c r="G22" s="182">
        <v>33.549999999999997</v>
      </c>
      <c r="H22" s="145"/>
      <c r="J22" s="108">
        <v>20</v>
      </c>
      <c r="K22" s="127" t="str">
        <f t="shared" si="0"/>
        <v/>
      </c>
      <c r="L22" s="47">
        <f t="shared" si="1"/>
        <v>20</v>
      </c>
      <c r="M22" s="79" t="str">
        <f t="shared" si="2"/>
        <v/>
      </c>
    </row>
    <row r="23" spans="1:13">
      <c r="A23" s="142">
        <v>21</v>
      </c>
      <c r="B23" s="11">
        <v>31</v>
      </c>
      <c r="C23" s="26">
        <v>1333</v>
      </c>
      <c r="D23" s="57" t="s">
        <v>310</v>
      </c>
      <c r="E23" s="57" t="s">
        <v>311</v>
      </c>
      <c r="F23" s="350" t="s">
        <v>36</v>
      </c>
      <c r="G23" s="182">
        <v>34.22</v>
      </c>
      <c r="H23" s="146"/>
      <c r="J23" s="108">
        <v>21</v>
      </c>
      <c r="K23" s="127">
        <f t="shared" si="0"/>
        <v>21</v>
      </c>
      <c r="L23" s="47" t="str">
        <f t="shared" si="1"/>
        <v/>
      </c>
      <c r="M23" s="79" t="str">
        <f t="shared" si="2"/>
        <v/>
      </c>
    </row>
    <row r="24" spans="1:13" ht="13.5" thickBot="1">
      <c r="A24" s="132">
        <v>22</v>
      </c>
      <c r="B24" s="11">
        <v>33</v>
      </c>
      <c r="C24" s="26">
        <v>1336</v>
      </c>
      <c r="D24" s="94"/>
      <c r="E24" s="57" t="s">
        <v>296</v>
      </c>
      <c r="F24" s="351" t="s">
        <v>36</v>
      </c>
      <c r="G24" s="182">
        <v>35.29</v>
      </c>
      <c r="H24" s="147"/>
      <c r="J24" s="108">
        <v>22</v>
      </c>
      <c r="K24" s="127">
        <f t="shared" si="0"/>
        <v>22</v>
      </c>
      <c r="L24" s="47" t="str">
        <f t="shared" si="1"/>
        <v/>
      </c>
      <c r="M24" s="79" t="str">
        <f t="shared" si="2"/>
        <v/>
      </c>
    </row>
    <row r="25" spans="1:13">
      <c r="A25" s="132">
        <v>23</v>
      </c>
      <c r="B25" s="11">
        <v>34</v>
      </c>
      <c r="C25" s="26">
        <v>1334</v>
      </c>
      <c r="D25" s="57" t="s">
        <v>309</v>
      </c>
      <c r="E25" s="57" t="s">
        <v>134</v>
      </c>
      <c r="F25" s="351" t="s">
        <v>36</v>
      </c>
      <c r="G25" s="182">
        <v>35.409999999999997</v>
      </c>
      <c r="H25" s="145"/>
      <c r="J25" s="108">
        <v>23</v>
      </c>
      <c r="K25" s="127">
        <f t="shared" si="0"/>
        <v>23</v>
      </c>
      <c r="L25" s="47" t="str">
        <f t="shared" si="1"/>
        <v/>
      </c>
      <c r="M25" s="79" t="str">
        <f t="shared" si="2"/>
        <v/>
      </c>
    </row>
    <row r="26" spans="1:13">
      <c r="A26" s="132">
        <v>24</v>
      </c>
      <c r="B26" s="11">
        <v>35</v>
      </c>
      <c r="C26" s="26">
        <v>1339</v>
      </c>
      <c r="D26" s="94"/>
      <c r="E26" s="57" t="s">
        <v>299</v>
      </c>
      <c r="F26" s="351" t="s">
        <v>36</v>
      </c>
      <c r="G26" s="182">
        <v>37.270000000000003</v>
      </c>
      <c r="H26" s="145"/>
      <c r="J26" s="108">
        <v>24</v>
      </c>
      <c r="K26" s="127">
        <f t="shared" si="0"/>
        <v>24</v>
      </c>
      <c r="L26" s="47" t="str">
        <f t="shared" si="1"/>
        <v/>
      </c>
      <c r="M26" s="79" t="str">
        <f t="shared" si="2"/>
        <v/>
      </c>
    </row>
    <row r="27" spans="1:13" ht="13.5" thickBot="1">
      <c r="A27" s="143">
        <v>25</v>
      </c>
      <c r="B27" s="22">
        <v>37</v>
      </c>
      <c r="C27" s="59">
        <v>1332</v>
      </c>
      <c r="D27" s="60" t="s">
        <v>104</v>
      </c>
      <c r="E27" s="60" t="s">
        <v>132</v>
      </c>
      <c r="F27" s="353" t="s">
        <v>36</v>
      </c>
      <c r="G27" s="184">
        <v>41.4</v>
      </c>
      <c r="H27" s="146"/>
      <c r="J27" s="108">
        <v>25</v>
      </c>
      <c r="K27" s="127">
        <f t="shared" si="0"/>
        <v>25</v>
      </c>
      <c r="L27" s="47" t="str">
        <f t="shared" si="1"/>
        <v/>
      </c>
      <c r="M27" s="79" t="str">
        <f t="shared" si="2"/>
        <v/>
      </c>
    </row>
    <row r="28" spans="1:13" hidden="1">
      <c r="A28" s="154">
        <v>26</v>
      </c>
      <c r="B28" s="341"/>
      <c r="C28" s="98"/>
      <c r="D28" s="342"/>
      <c r="E28" s="343"/>
      <c r="F28" s="344"/>
      <c r="G28" s="345"/>
      <c r="H28" s="145"/>
      <c r="J28" s="108">
        <v>26</v>
      </c>
      <c r="K28" s="127" t="str">
        <f t="shared" si="0"/>
        <v/>
      </c>
      <c r="L28" s="47" t="str">
        <f t="shared" si="1"/>
        <v/>
      </c>
      <c r="M28" s="79" t="str">
        <f t="shared" si="2"/>
        <v/>
      </c>
    </row>
    <row r="29" spans="1:13" hidden="1">
      <c r="A29" s="132">
        <v>27</v>
      </c>
      <c r="B29" s="282"/>
      <c r="C29" s="26"/>
      <c r="D29" s="57"/>
      <c r="E29" s="164"/>
      <c r="F29" s="267"/>
      <c r="G29" s="148"/>
      <c r="H29" s="146"/>
      <c r="J29" s="108">
        <v>27</v>
      </c>
      <c r="K29" s="127" t="str">
        <f t="shared" si="0"/>
        <v/>
      </c>
      <c r="L29" s="47" t="str">
        <f t="shared" si="1"/>
        <v/>
      </c>
      <c r="M29" s="79" t="str">
        <f t="shared" si="2"/>
        <v/>
      </c>
    </row>
    <row r="30" spans="1:13" ht="13.5" hidden="1" thickBot="1">
      <c r="A30" s="132">
        <v>28</v>
      </c>
      <c r="B30" s="282"/>
      <c r="C30" s="26"/>
      <c r="D30" s="57"/>
      <c r="E30" s="164"/>
      <c r="F30" s="267"/>
      <c r="G30" s="34"/>
      <c r="H30" s="147"/>
      <c r="J30" s="108">
        <v>28</v>
      </c>
      <c r="K30" s="127" t="str">
        <f t="shared" si="0"/>
        <v/>
      </c>
      <c r="L30" s="47" t="str">
        <f t="shared" si="1"/>
        <v/>
      </c>
      <c r="M30" s="79" t="str">
        <f t="shared" si="2"/>
        <v/>
      </c>
    </row>
    <row r="31" spans="1:13" hidden="1">
      <c r="A31" s="142">
        <v>29</v>
      </c>
      <c r="B31" s="282"/>
      <c r="C31" s="26"/>
      <c r="D31" s="57"/>
      <c r="E31" s="164"/>
      <c r="F31" s="267"/>
      <c r="G31" s="34"/>
      <c r="H31" s="145"/>
      <c r="J31" s="108">
        <v>29</v>
      </c>
      <c r="K31" s="127" t="str">
        <f t="shared" si="0"/>
        <v/>
      </c>
      <c r="L31" s="47" t="str">
        <f t="shared" si="1"/>
        <v/>
      </c>
      <c r="M31" s="79" t="str">
        <f t="shared" si="2"/>
        <v/>
      </c>
    </row>
    <row r="32" spans="1:13" hidden="1">
      <c r="A32" s="132">
        <v>30</v>
      </c>
      <c r="B32" s="282"/>
      <c r="C32" s="26"/>
      <c r="D32" s="56"/>
      <c r="E32" s="236"/>
      <c r="F32" s="267"/>
      <c r="G32" s="34"/>
      <c r="H32" s="145"/>
      <c r="J32" s="108">
        <v>30</v>
      </c>
      <c r="K32" s="127" t="str">
        <f t="shared" si="0"/>
        <v/>
      </c>
      <c r="L32" s="47" t="str">
        <f t="shared" si="1"/>
        <v/>
      </c>
      <c r="M32" s="79" t="str">
        <f t="shared" si="2"/>
        <v/>
      </c>
    </row>
    <row r="33" spans="1:13" ht="13.5" hidden="1" thickBot="1">
      <c r="A33" s="132">
        <v>31</v>
      </c>
      <c r="B33" s="282"/>
      <c r="C33" s="26"/>
      <c r="D33" s="57"/>
      <c r="E33" s="164"/>
      <c r="F33" s="267"/>
      <c r="G33" s="34"/>
      <c r="H33" s="147"/>
      <c r="J33" s="108">
        <v>31</v>
      </c>
      <c r="K33" s="127" t="str">
        <f t="shared" si="0"/>
        <v/>
      </c>
      <c r="L33" s="47" t="str">
        <f t="shared" si="1"/>
        <v/>
      </c>
      <c r="M33" s="79" t="str">
        <f t="shared" si="2"/>
        <v/>
      </c>
    </row>
    <row r="34" spans="1:13" hidden="1">
      <c r="A34" s="132">
        <v>32</v>
      </c>
      <c r="B34" s="232"/>
      <c r="C34" s="26"/>
      <c r="D34" s="57"/>
      <c r="E34" s="164"/>
      <c r="F34" s="267"/>
      <c r="G34" s="34"/>
      <c r="H34" s="145"/>
      <c r="J34" s="108">
        <v>32</v>
      </c>
      <c r="K34" s="127" t="str">
        <f t="shared" si="0"/>
        <v/>
      </c>
      <c r="L34" s="47" t="str">
        <f t="shared" si="1"/>
        <v/>
      </c>
      <c r="M34" s="79" t="str">
        <f t="shared" si="2"/>
        <v/>
      </c>
    </row>
    <row r="35" spans="1:13" hidden="1">
      <c r="A35" s="142">
        <v>33</v>
      </c>
      <c r="B35" s="232"/>
      <c r="C35" s="26"/>
      <c r="D35" s="56"/>
      <c r="E35" s="236"/>
      <c r="F35" s="267"/>
      <c r="G35" s="34"/>
      <c r="H35" s="145"/>
      <c r="J35" s="108">
        <v>33</v>
      </c>
      <c r="K35" s="127" t="str">
        <f t="shared" si="0"/>
        <v/>
      </c>
      <c r="L35" s="47" t="str">
        <f t="shared" si="1"/>
        <v/>
      </c>
      <c r="M35" s="79" t="str">
        <f t="shared" si="2"/>
        <v/>
      </c>
    </row>
    <row r="36" spans="1:13" hidden="1">
      <c r="A36" s="132">
        <v>34</v>
      </c>
      <c r="B36" s="232"/>
      <c r="C36" s="26"/>
      <c r="D36" s="56"/>
      <c r="E36" s="236"/>
      <c r="F36" s="267"/>
      <c r="G36" s="34"/>
      <c r="H36" s="146"/>
      <c r="J36" s="108">
        <v>34</v>
      </c>
      <c r="K36" s="127" t="str">
        <f t="shared" si="0"/>
        <v/>
      </c>
      <c r="L36" s="47" t="str">
        <f t="shared" si="1"/>
        <v/>
      </c>
      <c r="M36" s="79" t="str">
        <f t="shared" si="2"/>
        <v/>
      </c>
    </row>
    <row r="37" spans="1:13" hidden="1">
      <c r="A37" s="132">
        <v>35</v>
      </c>
      <c r="B37" s="232"/>
      <c r="C37" s="26"/>
      <c r="D37" s="56"/>
      <c r="E37" s="236"/>
      <c r="F37" s="267"/>
      <c r="G37" s="34"/>
      <c r="H37" s="145"/>
      <c r="J37" s="108">
        <v>35</v>
      </c>
      <c r="K37" s="127" t="str">
        <f t="shared" si="0"/>
        <v/>
      </c>
      <c r="L37" s="47" t="str">
        <f t="shared" si="1"/>
        <v/>
      </c>
      <c r="M37" s="79" t="str">
        <f t="shared" si="2"/>
        <v/>
      </c>
    </row>
    <row r="38" spans="1:13" hidden="1">
      <c r="A38" s="132">
        <v>36</v>
      </c>
      <c r="B38" s="232"/>
      <c r="C38" s="26"/>
      <c r="D38" s="57"/>
      <c r="E38" s="164"/>
      <c r="F38" s="267"/>
      <c r="G38" s="148"/>
      <c r="H38" s="146"/>
      <c r="J38" s="108">
        <v>36</v>
      </c>
      <c r="K38" s="127" t="str">
        <f t="shared" si="0"/>
        <v/>
      </c>
      <c r="L38" s="47" t="str">
        <f t="shared" si="1"/>
        <v/>
      </c>
      <c r="M38" s="79" t="str">
        <f t="shared" si="2"/>
        <v/>
      </c>
    </row>
    <row r="39" spans="1:13" ht="13.5" hidden="1" thickBot="1">
      <c r="A39" s="142">
        <v>37</v>
      </c>
      <c r="B39" s="232"/>
      <c r="C39" s="26"/>
      <c r="D39" s="57"/>
      <c r="E39" s="164"/>
      <c r="F39" s="267"/>
      <c r="G39" s="34"/>
      <c r="H39" s="147"/>
      <c r="J39" s="108">
        <v>37</v>
      </c>
      <c r="K39" s="127" t="str">
        <f t="shared" si="0"/>
        <v/>
      </c>
      <c r="L39" s="47" t="str">
        <f t="shared" si="1"/>
        <v/>
      </c>
      <c r="M39" s="79" t="str">
        <f t="shared" si="2"/>
        <v/>
      </c>
    </row>
    <row r="40" spans="1:13" ht="13.5" hidden="1" thickBot="1">
      <c r="A40" s="132">
        <v>38</v>
      </c>
      <c r="B40" s="233"/>
      <c r="C40" s="59"/>
      <c r="D40" s="60"/>
      <c r="E40" s="185"/>
      <c r="F40" s="268"/>
      <c r="G40" s="36"/>
      <c r="J40" s="108">
        <v>38</v>
      </c>
      <c r="K40" s="128" t="str">
        <f t="shared" si="0"/>
        <v/>
      </c>
      <c r="L40" s="81" t="str">
        <f t="shared" si="1"/>
        <v/>
      </c>
      <c r="M40" s="82" t="str">
        <f t="shared" si="2"/>
        <v/>
      </c>
    </row>
    <row r="41" spans="1:13" hidden="1"/>
    <row r="42" spans="1:13" ht="13.5" hidden="1" thickBot="1"/>
    <row r="43" spans="1:13" ht="13.5" hidden="1" thickBot="1">
      <c r="B43" s="74" t="s">
        <v>37</v>
      </c>
      <c r="C43" s="75">
        <v>1</v>
      </c>
      <c r="D43" s="75">
        <v>2</v>
      </c>
      <c r="E43" s="75">
        <v>3</v>
      </c>
      <c r="F43" s="75">
        <v>4</v>
      </c>
      <c r="G43" s="77" t="s">
        <v>282</v>
      </c>
      <c r="J43" s="228" t="s">
        <v>38</v>
      </c>
      <c r="K43" s="213" t="s">
        <v>37</v>
      </c>
      <c r="L43" s="227" t="s">
        <v>24</v>
      </c>
    </row>
    <row r="44" spans="1:13" hidden="1">
      <c r="B44" s="78" t="s">
        <v>4</v>
      </c>
      <c r="C44" s="47">
        <f>SMALL($K3:$K40,1)</f>
        <v>3</v>
      </c>
      <c r="D44" s="47">
        <f>SMALL($K3:$K40,2)</f>
        <v>6</v>
      </c>
      <c r="E44" s="47">
        <f>SMALL($K3:$K40,3)</f>
        <v>8</v>
      </c>
      <c r="F44" s="47">
        <f>SMALL($K3:$K40,4)</f>
        <v>11</v>
      </c>
      <c r="G44" s="79">
        <f>SUM(C44:F44)</f>
        <v>28</v>
      </c>
      <c r="J44" s="229">
        <v>1</v>
      </c>
      <c r="K44" s="284" t="s">
        <v>4</v>
      </c>
      <c r="L44" s="104">
        <f>G44</f>
        <v>28</v>
      </c>
    </row>
    <row r="45" spans="1:13" hidden="1">
      <c r="B45" s="78" t="s">
        <v>7</v>
      </c>
      <c r="C45" s="47">
        <f>SMALL($L3:$L40,1)</f>
        <v>1</v>
      </c>
      <c r="D45" s="47">
        <f>SMALL($L3:$L40,2)</f>
        <v>2</v>
      </c>
      <c r="E45" s="47">
        <f>SMALL($L3:$L40,3)</f>
        <v>4</v>
      </c>
      <c r="F45" s="47">
        <f>SMALL($L3:$L40,4)</f>
        <v>5</v>
      </c>
      <c r="G45" s="79">
        <f t="shared" ref="G45:G46" si="3">SUM(C45:F45)</f>
        <v>12</v>
      </c>
      <c r="J45" s="230">
        <v>2</v>
      </c>
      <c r="K45" s="283" t="s">
        <v>7</v>
      </c>
      <c r="L45" s="104">
        <f>G45</f>
        <v>12</v>
      </c>
    </row>
    <row r="46" spans="1:13" ht="13.5" hidden="1" thickBot="1">
      <c r="B46" s="80" t="s">
        <v>8</v>
      </c>
      <c r="C46" s="81">
        <f>SMALL($M3:$M40,1)</f>
        <v>7</v>
      </c>
      <c r="D46" s="81">
        <f>SMALL($M3:$M40,2)</f>
        <v>10</v>
      </c>
      <c r="E46" s="81">
        <f>SMALL($M3:$M40,3)</f>
        <v>19</v>
      </c>
      <c r="F46" s="81" t="e">
        <f>SMALL($M3:$M40,4)</f>
        <v>#NUM!</v>
      </c>
      <c r="G46" s="82" t="e">
        <f t="shared" si="3"/>
        <v>#NUM!</v>
      </c>
      <c r="J46" s="221">
        <v>3</v>
      </c>
      <c r="K46" s="253" t="s">
        <v>8</v>
      </c>
      <c r="L46" s="111" t="e">
        <f>G46</f>
        <v>#NUM!</v>
      </c>
    </row>
    <row r="47" spans="1:13" hidden="1"/>
    <row r="48" spans="1:13" ht="12" customHeight="1"/>
  </sheetData>
  <sortState ref="K44:L46">
    <sortCondition ref="L44:L46"/>
  </sortState>
  <mergeCells count="1">
    <mergeCell ref="A1:H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J32"/>
  <sheetViews>
    <sheetView zoomScale="115" zoomScaleNormal="115" zoomScalePageLayoutView="115" workbookViewId="0">
      <selection activeCell="L6" sqref="L6"/>
    </sheetView>
  </sheetViews>
  <sheetFormatPr defaultColWidth="8.85546875" defaultRowHeight="12.75"/>
  <cols>
    <col min="1" max="1" width="5" customWidth="1"/>
    <col min="2" max="2" width="8.140625" customWidth="1"/>
    <col min="3" max="3" width="11" customWidth="1"/>
    <col min="5" max="5" width="11.85546875" customWidth="1"/>
    <col min="6" max="6" width="6.42578125" customWidth="1"/>
    <col min="7" max="7" width="8.85546875" hidden="1" customWidth="1"/>
    <col min="8" max="8" width="6.7109375" customWidth="1"/>
    <col min="9" max="10" width="6.140625" customWidth="1"/>
    <col min="11" max="11" width="13.42578125" customWidth="1"/>
    <col min="12" max="12" width="11.85546875" customWidth="1"/>
  </cols>
  <sheetData>
    <row r="1" spans="1:10" ht="15.75" thickBot="1">
      <c r="A1" s="391" t="s">
        <v>46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0" ht="51.75" thickBot="1">
      <c r="A2" s="48" t="s">
        <v>12</v>
      </c>
      <c r="B2" s="49" t="s">
        <v>15</v>
      </c>
      <c r="C2" s="49" t="s">
        <v>13</v>
      </c>
      <c r="D2" s="49" t="s">
        <v>0</v>
      </c>
      <c r="E2" s="49" t="s">
        <v>5</v>
      </c>
      <c r="F2" s="50" t="s">
        <v>3</v>
      </c>
      <c r="G2" s="117" t="s">
        <v>9</v>
      </c>
      <c r="H2" s="71" t="s">
        <v>24</v>
      </c>
      <c r="I2" s="71" t="s">
        <v>4</v>
      </c>
      <c r="J2" s="72" t="s">
        <v>25</v>
      </c>
    </row>
    <row r="3" spans="1:10">
      <c r="A3" s="63">
        <v>1</v>
      </c>
      <c r="B3" s="98">
        <v>1313</v>
      </c>
      <c r="C3" s="339" t="s">
        <v>87</v>
      </c>
      <c r="D3" s="339" t="s">
        <v>88</v>
      </c>
      <c r="E3" s="102" t="s">
        <v>6</v>
      </c>
      <c r="F3" s="103">
        <v>24.18</v>
      </c>
      <c r="G3" s="92" t="s">
        <v>90</v>
      </c>
      <c r="H3" s="92">
        <v>8</v>
      </c>
      <c r="I3" s="92" t="str">
        <f>IF($E3="RAFAA",$H3,"")</f>
        <v/>
      </c>
      <c r="J3" s="104">
        <f>IF($E3="Civil Service",$H3,"")</f>
        <v>8</v>
      </c>
    </row>
    <row r="4" spans="1:10">
      <c r="A4" s="51">
        <v>2</v>
      </c>
      <c r="B4" s="26">
        <v>1302</v>
      </c>
      <c r="C4" s="57" t="s">
        <v>60</v>
      </c>
      <c r="D4" s="57" t="s">
        <v>61</v>
      </c>
      <c r="E4" s="24" t="s">
        <v>36</v>
      </c>
      <c r="F4" s="19">
        <v>25.1</v>
      </c>
      <c r="G4" s="310"/>
      <c r="H4" s="385">
        <v>7</v>
      </c>
      <c r="I4" s="385">
        <f t="shared" ref="I4:I27" si="0">IF($E4="RAFAA",$H4,"")</f>
        <v>7</v>
      </c>
      <c r="J4" s="83" t="str">
        <f t="shared" ref="J4:J27" si="1">IF($E4="Civil Service",$H4,"")</f>
        <v/>
      </c>
    </row>
    <row r="5" spans="1:10">
      <c r="A5" s="51">
        <v>3</v>
      </c>
      <c r="B5" s="26">
        <v>1309</v>
      </c>
      <c r="C5" s="56" t="s">
        <v>75</v>
      </c>
      <c r="D5" s="56" t="s">
        <v>76</v>
      </c>
      <c r="E5" s="27" t="s">
        <v>6</v>
      </c>
      <c r="F5" s="19">
        <v>25.38</v>
      </c>
      <c r="G5" s="285" t="s">
        <v>59</v>
      </c>
      <c r="H5" s="385">
        <v>6</v>
      </c>
      <c r="I5" s="385" t="str">
        <f t="shared" si="0"/>
        <v/>
      </c>
      <c r="J5" s="83">
        <f t="shared" si="1"/>
        <v>6</v>
      </c>
    </row>
    <row r="6" spans="1:10">
      <c r="A6" s="51">
        <v>4</v>
      </c>
      <c r="B6" s="26">
        <v>1305</v>
      </c>
      <c r="C6" s="57" t="s">
        <v>307</v>
      </c>
      <c r="D6" s="57" t="s">
        <v>308</v>
      </c>
      <c r="E6" s="24" t="s">
        <v>36</v>
      </c>
      <c r="F6" s="19">
        <v>25.57</v>
      </c>
      <c r="G6" s="310"/>
      <c r="H6" s="385">
        <v>5</v>
      </c>
      <c r="I6" s="385">
        <f t="shared" si="0"/>
        <v>5</v>
      </c>
      <c r="J6" s="83" t="str">
        <f t="shared" si="1"/>
        <v/>
      </c>
    </row>
    <row r="7" spans="1:10">
      <c r="A7" s="51">
        <v>5</v>
      </c>
      <c r="B7" s="26">
        <v>1314</v>
      </c>
      <c r="C7" s="57" t="s">
        <v>91</v>
      </c>
      <c r="D7" s="57" t="s">
        <v>92</v>
      </c>
      <c r="E7" s="24" t="s">
        <v>6</v>
      </c>
      <c r="F7" s="19">
        <v>26.17</v>
      </c>
      <c r="G7" s="310" t="s">
        <v>90</v>
      </c>
      <c r="H7" s="385">
        <v>4</v>
      </c>
      <c r="I7" s="385" t="str">
        <f t="shared" si="0"/>
        <v/>
      </c>
      <c r="J7" s="83">
        <f t="shared" si="1"/>
        <v>4</v>
      </c>
    </row>
    <row r="8" spans="1:10">
      <c r="A8" s="51">
        <v>6</v>
      </c>
      <c r="B8" s="26">
        <v>1312</v>
      </c>
      <c r="C8" s="57" t="s">
        <v>84</v>
      </c>
      <c r="D8" s="57" t="s">
        <v>85</v>
      </c>
      <c r="E8" s="24" t="s">
        <v>6</v>
      </c>
      <c r="F8" s="19">
        <v>26.58</v>
      </c>
      <c r="G8" s="310" t="s">
        <v>59</v>
      </c>
      <c r="H8" s="385">
        <v>3</v>
      </c>
      <c r="I8" s="385" t="str">
        <f t="shared" si="0"/>
        <v/>
      </c>
      <c r="J8" s="83">
        <f t="shared" si="1"/>
        <v>3</v>
      </c>
    </row>
    <row r="9" spans="1:10">
      <c r="A9" s="51">
        <v>7</v>
      </c>
      <c r="B9" s="26">
        <v>1315</v>
      </c>
      <c r="C9" s="57" t="s">
        <v>93</v>
      </c>
      <c r="D9" s="57" t="s">
        <v>94</v>
      </c>
      <c r="E9" s="27" t="s">
        <v>6</v>
      </c>
      <c r="F9" s="19">
        <v>27.12</v>
      </c>
      <c r="G9" s="310" t="s">
        <v>90</v>
      </c>
      <c r="H9" s="385" t="s">
        <v>294</v>
      </c>
      <c r="I9" s="385" t="str">
        <f t="shared" si="0"/>
        <v/>
      </c>
      <c r="J9" s="83" t="str">
        <f t="shared" si="1"/>
        <v xml:space="preserve"> </v>
      </c>
    </row>
    <row r="10" spans="1:10">
      <c r="A10" s="51">
        <v>8</v>
      </c>
      <c r="B10" s="26">
        <v>1311</v>
      </c>
      <c r="C10" s="57" t="s">
        <v>81</v>
      </c>
      <c r="D10" s="57" t="s">
        <v>82</v>
      </c>
      <c r="E10" s="24" t="s">
        <v>6</v>
      </c>
      <c r="F10" s="19">
        <v>27.56</v>
      </c>
      <c r="G10" s="285" t="s">
        <v>59</v>
      </c>
      <c r="H10" s="385" t="s">
        <v>294</v>
      </c>
      <c r="I10" s="385" t="str">
        <f t="shared" si="0"/>
        <v/>
      </c>
      <c r="J10" s="83" t="str">
        <f t="shared" si="1"/>
        <v xml:space="preserve"> </v>
      </c>
    </row>
    <row r="11" spans="1:10">
      <c r="A11" s="51">
        <v>9</v>
      </c>
      <c r="B11" s="26">
        <v>1307</v>
      </c>
      <c r="C11" s="57" t="s">
        <v>68</v>
      </c>
      <c r="D11" s="57" t="s">
        <v>69</v>
      </c>
      <c r="E11" s="24" t="s">
        <v>36</v>
      </c>
      <c r="F11" s="19">
        <v>28.04</v>
      </c>
      <c r="G11" s="310"/>
      <c r="H11" s="385"/>
      <c r="I11" s="385">
        <v>2</v>
      </c>
      <c r="J11" s="83" t="str">
        <f t="shared" si="1"/>
        <v/>
      </c>
    </row>
    <row r="12" spans="1:10">
      <c r="A12" s="51">
        <v>10</v>
      </c>
      <c r="B12" s="26">
        <v>1301</v>
      </c>
      <c r="C12" s="57" t="s">
        <v>57</v>
      </c>
      <c r="D12" s="57" t="s">
        <v>58</v>
      </c>
      <c r="E12" s="24" t="s">
        <v>36</v>
      </c>
      <c r="F12" s="19">
        <v>29.39</v>
      </c>
      <c r="G12" s="285" t="s">
        <v>59</v>
      </c>
      <c r="H12" s="385"/>
      <c r="I12" s="385">
        <v>1</v>
      </c>
      <c r="J12" s="83" t="str">
        <f t="shared" si="1"/>
        <v/>
      </c>
    </row>
    <row r="13" spans="1:10">
      <c r="A13" s="51">
        <v>11</v>
      </c>
      <c r="B13" s="26">
        <v>1331</v>
      </c>
      <c r="C13" s="57" t="s">
        <v>129</v>
      </c>
      <c r="D13" s="57" t="s">
        <v>130</v>
      </c>
      <c r="E13" s="24" t="s">
        <v>36</v>
      </c>
      <c r="F13" s="19">
        <v>30.06</v>
      </c>
      <c r="G13" s="310"/>
      <c r="H13" s="385"/>
      <c r="I13" s="385"/>
      <c r="J13" s="83" t="str">
        <f t="shared" si="1"/>
        <v/>
      </c>
    </row>
    <row r="14" spans="1:10">
      <c r="A14" s="51">
        <v>12</v>
      </c>
      <c r="B14" s="26">
        <v>1304</v>
      </c>
      <c r="C14" s="57" t="s">
        <v>64</v>
      </c>
      <c r="D14" s="57" t="s">
        <v>65</v>
      </c>
      <c r="E14" s="24" t="s">
        <v>36</v>
      </c>
      <c r="F14" s="19">
        <v>30.13</v>
      </c>
      <c r="G14" s="310"/>
      <c r="H14" s="385"/>
      <c r="I14" s="385"/>
      <c r="J14" s="83" t="str">
        <f t="shared" si="1"/>
        <v/>
      </c>
    </row>
    <row r="15" spans="1:10">
      <c r="A15" s="51">
        <v>13</v>
      </c>
      <c r="B15" s="26">
        <v>1306</v>
      </c>
      <c r="C15" s="57" t="s">
        <v>66</v>
      </c>
      <c r="D15" s="57" t="s">
        <v>67</v>
      </c>
      <c r="E15" s="24" t="s">
        <v>36</v>
      </c>
      <c r="F15" s="19">
        <v>30.4</v>
      </c>
      <c r="G15" s="310"/>
      <c r="H15" s="385"/>
      <c r="I15" s="385"/>
      <c r="J15" s="83" t="str">
        <f t="shared" si="1"/>
        <v/>
      </c>
    </row>
    <row r="16" spans="1:10">
      <c r="A16" s="51">
        <v>14</v>
      </c>
      <c r="B16" s="26">
        <v>1340</v>
      </c>
      <c r="C16" s="57" t="s">
        <v>302</v>
      </c>
      <c r="D16" s="57" t="s">
        <v>303</v>
      </c>
      <c r="E16" s="27" t="s">
        <v>36</v>
      </c>
      <c r="F16" s="19">
        <v>31.2</v>
      </c>
      <c r="G16" s="310" t="s">
        <v>90</v>
      </c>
      <c r="H16" s="385"/>
      <c r="I16" s="385"/>
      <c r="J16" s="83" t="str">
        <f t="shared" si="1"/>
        <v/>
      </c>
    </row>
    <row r="17" spans="1:10">
      <c r="A17" s="51">
        <v>15</v>
      </c>
      <c r="B17" s="26">
        <v>1338</v>
      </c>
      <c r="C17" s="57"/>
      <c r="D17" s="57" t="s">
        <v>298</v>
      </c>
      <c r="E17" s="24" t="s">
        <v>36</v>
      </c>
      <c r="F17" s="19">
        <v>31.25</v>
      </c>
      <c r="G17" s="285" t="s">
        <v>90</v>
      </c>
      <c r="H17" s="385"/>
      <c r="I17" s="385"/>
      <c r="J17" s="83" t="str">
        <f t="shared" si="1"/>
        <v/>
      </c>
    </row>
    <row r="18" spans="1:10">
      <c r="A18" s="51">
        <v>16</v>
      </c>
      <c r="B18" s="26">
        <v>1303</v>
      </c>
      <c r="C18" s="57" t="s">
        <v>62</v>
      </c>
      <c r="D18" s="57" t="s">
        <v>63</v>
      </c>
      <c r="E18" s="24" t="s">
        <v>36</v>
      </c>
      <c r="F18" s="19">
        <v>32.53</v>
      </c>
      <c r="G18" s="310"/>
      <c r="H18" s="385"/>
      <c r="I18" s="385"/>
      <c r="J18" s="83" t="str">
        <f t="shared" si="1"/>
        <v/>
      </c>
    </row>
    <row r="19" spans="1:10">
      <c r="A19" s="51">
        <v>17</v>
      </c>
      <c r="B19" s="26">
        <v>1333</v>
      </c>
      <c r="C19" s="57" t="s">
        <v>310</v>
      </c>
      <c r="D19" s="57" t="s">
        <v>311</v>
      </c>
      <c r="E19" s="27" t="s">
        <v>36</v>
      </c>
      <c r="F19" s="19">
        <v>34.22</v>
      </c>
      <c r="G19" s="310" t="s">
        <v>59</v>
      </c>
      <c r="H19" s="385"/>
      <c r="I19" s="385"/>
      <c r="J19" s="83" t="str">
        <f t="shared" si="1"/>
        <v/>
      </c>
    </row>
    <row r="20" spans="1:10">
      <c r="A20" s="51">
        <v>18</v>
      </c>
      <c r="B20" s="26">
        <v>1336</v>
      </c>
      <c r="C20" s="94"/>
      <c r="D20" s="57" t="s">
        <v>296</v>
      </c>
      <c r="E20" s="24" t="s">
        <v>36</v>
      </c>
      <c r="F20" s="19">
        <v>35.29</v>
      </c>
      <c r="G20" s="310" t="s">
        <v>59</v>
      </c>
      <c r="H20" s="385"/>
      <c r="I20" s="385"/>
      <c r="J20" s="83" t="str">
        <f t="shared" si="1"/>
        <v/>
      </c>
    </row>
    <row r="21" spans="1:10">
      <c r="A21" s="51">
        <v>19</v>
      </c>
      <c r="B21" s="26">
        <v>1334</v>
      </c>
      <c r="C21" s="57" t="s">
        <v>309</v>
      </c>
      <c r="D21" s="57" t="s">
        <v>134</v>
      </c>
      <c r="E21" s="24" t="s">
        <v>36</v>
      </c>
      <c r="F21" s="19">
        <v>35.409999999999997</v>
      </c>
      <c r="G21" s="310" t="s">
        <v>90</v>
      </c>
      <c r="H21" s="385"/>
      <c r="I21" s="385"/>
      <c r="J21" s="83" t="str">
        <f t="shared" si="1"/>
        <v/>
      </c>
    </row>
    <row r="22" spans="1:10">
      <c r="A22" s="51">
        <v>20</v>
      </c>
      <c r="B22" s="26">
        <v>1339</v>
      </c>
      <c r="C22" s="94"/>
      <c r="D22" s="57" t="s">
        <v>299</v>
      </c>
      <c r="E22" s="24" t="s">
        <v>36</v>
      </c>
      <c r="F22" s="19">
        <v>37.270000000000003</v>
      </c>
      <c r="G22" s="310" t="s">
        <v>90</v>
      </c>
      <c r="H22" s="385"/>
      <c r="I22" s="385"/>
      <c r="J22" s="83" t="str">
        <f t="shared" si="1"/>
        <v/>
      </c>
    </row>
    <row r="23" spans="1:10" ht="13.5" thickBot="1">
      <c r="A23" s="84">
        <v>21</v>
      </c>
      <c r="B23" s="59">
        <v>1332</v>
      </c>
      <c r="C23" s="60" t="s">
        <v>104</v>
      </c>
      <c r="D23" s="60" t="s">
        <v>132</v>
      </c>
      <c r="E23" s="35" t="s">
        <v>36</v>
      </c>
      <c r="F23" s="87">
        <v>41.4</v>
      </c>
      <c r="G23" s="97"/>
      <c r="H23" s="386"/>
      <c r="I23" s="386"/>
      <c r="J23" s="111" t="str">
        <f t="shared" si="1"/>
        <v/>
      </c>
    </row>
    <row r="24" spans="1:10" hidden="1">
      <c r="A24" s="154">
        <v>22</v>
      </c>
      <c r="B24" s="63"/>
      <c r="C24" s="339"/>
      <c r="D24" s="339"/>
      <c r="E24" s="102"/>
      <c r="F24" s="340"/>
      <c r="G24" s="284"/>
      <c r="H24" s="76"/>
      <c r="I24" s="261" t="str">
        <f t="shared" si="0"/>
        <v/>
      </c>
      <c r="J24" s="261" t="str">
        <f t="shared" si="1"/>
        <v/>
      </c>
    </row>
    <row r="25" spans="1:10" hidden="1">
      <c r="A25" s="154">
        <v>23</v>
      </c>
      <c r="B25" s="51"/>
      <c r="C25" s="57"/>
      <c r="D25" s="57"/>
      <c r="E25" s="27"/>
      <c r="F25" s="148"/>
      <c r="G25" s="234"/>
      <c r="H25" s="47"/>
      <c r="I25" s="108" t="str">
        <f t="shared" si="0"/>
        <v/>
      </c>
      <c r="J25" s="108" t="str">
        <f t="shared" si="1"/>
        <v/>
      </c>
    </row>
    <row r="26" spans="1:10" hidden="1">
      <c r="A26" s="154">
        <v>24</v>
      </c>
      <c r="B26" s="51"/>
      <c r="C26" s="57"/>
      <c r="D26" s="57"/>
      <c r="E26" s="27"/>
      <c r="F26" s="34"/>
      <c r="G26" s="140"/>
      <c r="H26" s="47"/>
      <c r="I26" s="108" t="str">
        <f t="shared" si="0"/>
        <v/>
      </c>
      <c r="J26" s="108" t="str">
        <f t="shared" si="1"/>
        <v/>
      </c>
    </row>
    <row r="27" spans="1:10" ht="13.5" hidden="1" thickBot="1">
      <c r="A27" s="154">
        <v>25</v>
      </c>
      <c r="B27" s="84"/>
      <c r="C27" s="60"/>
      <c r="D27" s="60"/>
      <c r="E27" s="44"/>
      <c r="F27" s="36"/>
      <c r="G27" s="131"/>
      <c r="H27" s="81"/>
      <c r="I27" s="109" t="str">
        <f t="shared" si="0"/>
        <v/>
      </c>
      <c r="J27" s="109" t="str">
        <f t="shared" si="1"/>
        <v/>
      </c>
    </row>
    <row r="28" spans="1:10" ht="0.75" customHeight="1" thickBot="1">
      <c r="A28" s="154">
        <v>26</v>
      </c>
      <c r="B28" s="98"/>
      <c r="C28" s="100"/>
      <c r="D28" s="100"/>
      <c r="E28" s="99"/>
      <c r="F28" s="103"/>
      <c r="G28" s="92"/>
      <c r="I28" s="123" t="str">
        <f t="shared" ref="I28" si="2">IF($E28="RAFAA",$A28,"")</f>
        <v/>
      </c>
      <c r="J28" s="124" t="str">
        <f t="shared" ref="J28" si="3">IF($E28="Civil Service",$A28,"")</f>
        <v/>
      </c>
    </row>
    <row r="30" spans="1:10" ht="14.25">
      <c r="A30" s="216" t="s">
        <v>28</v>
      </c>
      <c r="B30" s="67"/>
      <c r="C30" s="67"/>
      <c r="D30" s="67"/>
      <c r="E30" s="67"/>
    </row>
    <row r="31" spans="1:10" s="65" customFormat="1" ht="15.75">
      <c r="A31" s="68">
        <v>1</v>
      </c>
      <c r="B31" s="69" t="s">
        <v>27</v>
      </c>
      <c r="C31" s="69"/>
      <c r="D31" s="69"/>
      <c r="E31" s="69"/>
      <c r="F31" s="69"/>
      <c r="G31" s="69"/>
      <c r="H31" s="69"/>
      <c r="I31" s="69"/>
      <c r="J31" s="69">
        <f>SUM(J3:J27)</f>
        <v>21</v>
      </c>
    </row>
    <row r="32" spans="1:10" s="65" customFormat="1" ht="15.75">
      <c r="A32" s="68">
        <v>2</v>
      </c>
      <c r="B32" s="69" t="s">
        <v>26</v>
      </c>
      <c r="C32" s="69"/>
      <c r="D32" s="69"/>
      <c r="E32" s="69"/>
      <c r="F32" s="69"/>
      <c r="G32" s="69"/>
      <c r="H32" s="69"/>
      <c r="I32" s="69"/>
      <c r="J32" s="69">
        <f>SUM(I3:I27)</f>
        <v>15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theme="6" tint="0.39997558519241921"/>
    <pageSetUpPr autoPageBreaks="0"/>
  </sheetPr>
  <dimension ref="A1:P114"/>
  <sheetViews>
    <sheetView zoomScale="116" zoomScaleNormal="85" zoomScalePageLayoutView="85" workbookViewId="0">
      <pane ySplit="2" topLeftCell="A3" activePane="bottomLeft" state="frozen"/>
      <selection pane="bottomLeft" activeCell="T15" sqref="T15"/>
    </sheetView>
  </sheetViews>
  <sheetFormatPr defaultColWidth="8.85546875" defaultRowHeight="12.75"/>
  <cols>
    <col min="1" max="1" width="5" style="13" bestFit="1" customWidth="1"/>
    <col min="2" max="2" width="8.28515625" style="13" bestFit="1" customWidth="1"/>
    <col min="3" max="3" width="10.85546875" style="52" bestFit="1" customWidth="1"/>
    <col min="4" max="4" width="19.42578125" style="52" bestFit="1" customWidth="1"/>
    <col min="5" max="5" width="25.42578125" style="52" customWidth="1"/>
    <col min="6" max="6" width="12.7109375" style="13" bestFit="1" customWidth="1"/>
    <col min="7" max="7" width="21.42578125" style="13" customWidth="1"/>
    <col min="8" max="8" width="6.85546875" style="205" bestFit="1" customWidth="1"/>
    <col min="9" max="9" width="13.7109375" style="1" customWidth="1"/>
    <col min="10" max="10" width="2.140625" hidden="1" customWidth="1"/>
    <col min="11" max="11" width="4.140625" hidden="1" customWidth="1"/>
    <col min="12" max="12" width="4.7109375" hidden="1" customWidth="1"/>
    <col min="13" max="13" width="4" hidden="1" customWidth="1"/>
    <col min="14" max="14" width="4.42578125" hidden="1" customWidth="1"/>
    <col min="15" max="15" width="2.28515625" hidden="1" customWidth="1"/>
    <col min="16" max="16" width="8.85546875" hidden="1" customWidth="1"/>
    <col min="17" max="17" width="0" hidden="1" customWidth="1"/>
  </cols>
  <sheetData>
    <row r="1" spans="1:16" ht="18.75" thickBot="1">
      <c r="A1" s="392" t="s">
        <v>47</v>
      </c>
      <c r="B1" s="392"/>
      <c r="C1" s="392"/>
      <c r="D1" s="392"/>
      <c r="E1" s="392"/>
      <c r="F1" s="392"/>
      <c r="G1" s="392"/>
      <c r="H1" s="393"/>
      <c r="I1" s="392"/>
      <c r="K1" s="70"/>
      <c r="L1" s="70"/>
      <c r="M1" s="70"/>
      <c r="N1" s="46"/>
    </row>
    <row r="2" spans="1:16" ht="39" thickBot="1">
      <c r="A2" s="153" t="s">
        <v>12</v>
      </c>
      <c r="B2" s="64" t="s">
        <v>11</v>
      </c>
      <c r="C2" s="49" t="s">
        <v>13</v>
      </c>
      <c r="D2" s="49" t="s">
        <v>0</v>
      </c>
      <c r="E2" s="71" t="s">
        <v>30</v>
      </c>
      <c r="F2" s="49" t="s">
        <v>5</v>
      </c>
      <c r="G2" s="71" t="s">
        <v>39</v>
      </c>
      <c r="H2" s="204" t="s">
        <v>3</v>
      </c>
      <c r="I2" s="117" t="s">
        <v>54</v>
      </c>
      <c r="K2" s="3" t="s">
        <v>32</v>
      </c>
      <c r="L2" s="71" t="s">
        <v>4</v>
      </c>
      <c r="M2" s="71" t="s">
        <v>33</v>
      </c>
      <c r="N2" s="72" t="s">
        <v>8</v>
      </c>
      <c r="P2" s="195" t="s">
        <v>284</v>
      </c>
    </row>
    <row r="3" spans="1:16">
      <c r="A3" s="141">
        <v>1</v>
      </c>
      <c r="B3" s="62">
        <v>1431</v>
      </c>
      <c r="C3" s="116" t="s">
        <v>193</v>
      </c>
      <c r="D3" s="116" t="s">
        <v>194</v>
      </c>
      <c r="E3" s="116"/>
      <c r="F3" s="115" t="s">
        <v>6</v>
      </c>
      <c r="G3" s="337"/>
      <c r="H3" s="338">
        <v>36.299999999999997</v>
      </c>
      <c r="I3" s="235" t="s">
        <v>137</v>
      </c>
      <c r="K3" s="74">
        <f>IF($F3="Civil Service",A3,"")</f>
        <v>1</v>
      </c>
      <c r="L3" s="187" t="str">
        <f>IF($F3="RAFAA",A3,"")</f>
        <v/>
      </c>
      <c r="M3" s="75" t="str">
        <f>IF($F3="Police",A3,"")</f>
        <v/>
      </c>
      <c r="N3" s="77" t="str">
        <f>IF($F3="Fire",A3,"")</f>
        <v/>
      </c>
      <c r="P3" s="261"/>
    </row>
    <row r="4" spans="1:16" hidden="1">
      <c r="A4" s="132">
        <v>2</v>
      </c>
      <c r="B4" s="62">
        <v>1401</v>
      </c>
      <c r="C4" s="57" t="s">
        <v>135</v>
      </c>
      <c r="D4" s="57" t="s">
        <v>136</v>
      </c>
      <c r="E4" s="57" t="s">
        <v>138</v>
      </c>
      <c r="F4" s="27" t="s">
        <v>36</v>
      </c>
      <c r="G4" s="285"/>
      <c r="H4" s="19">
        <v>37.06</v>
      </c>
      <c r="I4" s="83" t="s">
        <v>137</v>
      </c>
      <c r="K4" s="136" t="str">
        <f t="shared" ref="K4:K67" si="0">IF($F4="Civil Service",A4,"")</f>
        <v/>
      </c>
      <c r="L4" s="190">
        <f t="shared" ref="L4:L67" si="1">IF($F4="RAFAA",A4,"")</f>
        <v>2</v>
      </c>
      <c r="M4" s="47" t="str">
        <f t="shared" ref="M4:M67" si="2">IF($F4="Police",A4,"")</f>
        <v/>
      </c>
      <c r="N4" s="79" t="str">
        <f t="shared" ref="N4:N67" si="3">IF($F4="Fire",A4,"")</f>
        <v/>
      </c>
      <c r="P4" s="108"/>
    </row>
    <row r="5" spans="1:16" hidden="1">
      <c r="A5" s="132">
        <v>3</v>
      </c>
      <c r="B5" s="62">
        <v>1403</v>
      </c>
      <c r="C5" s="57" t="s">
        <v>139</v>
      </c>
      <c r="D5" s="57" t="s">
        <v>140</v>
      </c>
      <c r="E5" s="57"/>
      <c r="F5" s="27" t="s">
        <v>36</v>
      </c>
      <c r="G5" s="93" t="s">
        <v>70</v>
      </c>
      <c r="H5" s="206">
        <v>37.22</v>
      </c>
      <c r="I5" s="83" t="s">
        <v>137</v>
      </c>
      <c r="K5" s="136" t="str">
        <f t="shared" si="0"/>
        <v/>
      </c>
      <c r="L5" s="190">
        <f t="shared" si="1"/>
        <v>3</v>
      </c>
      <c r="M5" s="47" t="str">
        <f t="shared" si="2"/>
        <v/>
      </c>
      <c r="N5" s="138" t="str">
        <f t="shared" si="3"/>
        <v/>
      </c>
      <c r="P5" s="108"/>
    </row>
    <row r="6" spans="1:16">
      <c r="A6" s="132">
        <v>4</v>
      </c>
      <c r="B6" s="62">
        <v>1432</v>
      </c>
      <c r="C6" s="57" t="s">
        <v>195</v>
      </c>
      <c r="D6" s="57" t="s">
        <v>196</v>
      </c>
      <c r="E6" s="58"/>
      <c r="F6" s="285" t="s">
        <v>6</v>
      </c>
      <c r="G6" s="96"/>
      <c r="H6" s="206">
        <v>37.380000000000003</v>
      </c>
      <c r="I6" s="110" t="s">
        <v>137</v>
      </c>
      <c r="K6" s="136">
        <f t="shared" si="0"/>
        <v>4</v>
      </c>
      <c r="L6" s="190" t="str">
        <f t="shared" si="1"/>
        <v/>
      </c>
      <c r="M6" s="47" t="str">
        <f t="shared" si="2"/>
        <v/>
      </c>
      <c r="N6" s="138" t="str">
        <f t="shared" si="3"/>
        <v/>
      </c>
      <c r="P6" s="108"/>
    </row>
    <row r="7" spans="1:16" hidden="1">
      <c r="A7" s="132">
        <v>5</v>
      </c>
      <c r="B7" s="62">
        <v>1425</v>
      </c>
      <c r="C7" s="56" t="s">
        <v>185</v>
      </c>
      <c r="D7" s="56" t="s">
        <v>186</v>
      </c>
      <c r="E7" s="56" t="s">
        <v>187</v>
      </c>
      <c r="F7" s="27" t="s">
        <v>36</v>
      </c>
      <c r="G7" s="95"/>
      <c r="H7" s="19">
        <v>37.54</v>
      </c>
      <c r="I7" s="83" t="s">
        <v>22</v>
      </c>
      <c r="K7" s="136" t="str">
        <f t="shared" si="0"/>
        <v/>
      </c>
      <c r="L7" s="190">
        <f t="shared" si="1"/>
        <v>5</v>
      </c>
      <c r="M7" s="47" t="str">
        <f t="shared" si="2"/>
        <v/>
      </c>
      <c r="N7" s="138" t="str">
        <f t="shared" si="3"/>
        <v/>
      </c>
      <c r="P7" s="108"/>
    </row>
    <row r="8" spans="1:16" hidden="1">
      <c r="A8" s="132">
        <v>6</v>
      </c>
      <c r="B8" s="62">
        <v>1471</v>
      </c>
      <c r="C8" s="57" t="s">
        <v>242</v>
      </c>
      <c r="D8" s="57" t="s">
        <v>243</v>
      </c>
      <c r="E8" s="57" t="s">
        <v>219</v>
      </c>
      <c r="F8" s="215" t="s">
        <v>7</v>
      </c>
      <c r="G8" s="26"/>
      <c r="H8" s="19">
        <v>38.03</v>
      </c>
      <c r="I8" s="83" t="s">
        <v>137</v>
      </c>
      <c r="K8" s="136" t="str">
        <f t="shared" si="0"/>
        <v/>
      </c>
      <c r="L8" s="190" t="str">
        <f t="shared" si="1"/>
        <v/>
      </c>
      <c r="M8" s="47">
        <f t="shared" si="2"/>
        <v>6</v>
      </c>
      <c r="N8" s="138" t="str">
        <f t="shared" si="3"/>
        <v/>
      </c>
      <c r="P8" s="108"/>
    </row>
    <row r="9" spans="1:16" hidden="1">
      <c r="A9" s="132">
        <v>7</v>
      </c>
      <c r="B9" s="62">
        <v>1422</v>
      </c>
      <c r="C9" s="55" t="s">
        <v>177</v>
      </c>
      <c r="D9" s="55" t="s">
        <v>178</v>
      </c>
      <c r="E9" s="55" t="s">
        <v>179</v>
      </c>
      <c r="F9" s="27" t="s">
        <v>36</v>
      </c>
      <c r="G9" s="24" t="s">
        <v>180</v>
      </c>
      <c r="H9" s="19">
        <v>38.119999999999997</v>
      </c>
      <c r="I9" s="83" t="s">
        <v>22</v>
      </c>
      <c r="K9" s="136" t="str">
        <f t="shared" si="0"/>
        <v/>
      </c>
      <c r="L9" s="190">
        <f t="shared" si="1"/>
        <v>7</v>
      </c>
      <c r="M9" s="47" t="str">
        <f t="shared" si="2"/>
        <v/>
      </c>
      <c r="N9" s="138" t="str">
        <f t="shared" si="3"/>
        <v/>
      </c>
      <c r="P9" s="108"/>
    </row>
    <row r="10" spans="1:16">
      <c r="A10" s="132">
        <v>8</v>
      </c>
      <c r="B10" s="62">
        <v>1435</v>
      </c>
      <c r="C10" s="54" t="s">
        <v>141</v>
      </c>
      <c r="D10" s="54" t="s">
        <v>94</v>
      </c>
      <c r="E10" s="54"/>
      <c r="F10" s="285" t="s">
        <v>6</v>
      </c>
      <c r="G10" s="281"/>
      <c r="H10" s="19">
        <v>38.159999999999997</v>
      </c>
      <c r="I10" s="110" t="s">
        <v>137</v>
      </c>
      <c r="K10" s="136">
        <f t="shared" si="0"/>
        <v>8</v>
      </c>
      <c r="L10" s="190" t="str">
        <f t="shared" si="1"/>
        <v/>
      </c>
      <c r="M10" s="47" t="str">
        <f t="shared" si="2"/>
        <v/>
      </c>
      <c r="N10" s="138" t="str">
        <f t="shared" si="3"/>
        <v/>
      </c>
      <c r="P10" s="108"/>
    </row>
    <row r="11" spans="1:16" hidden="1">
      <c r="A11" s="132">
        <v>9</v>
      </c>
      <c r="B11" s="62">
        <v>1470</v>
      </c>
      <c r="C11" s="57" t="s">
        <v>181</v>
      </c>
      <c r="D11" s="57" t="s">
        <v>203</v>
      </c>
      <c r="E11" s="57" t="s">
        <v>218</v>
      </c>
      <c r="F11" s="215" t="s">
        <v>7</v>
      </c>
      <c r="G11" s="93"/>
      <c r="H11" s="206">
        <v>38.36</v>
      </c>
      <c r="I11" s="83" t="s">
        <v>137</v>
      </c>
      <c r="K11" s="136" t="str">
        <f t="shared" si="0"/>
        <v/>
      </c>
      <c r="L11" s="190" t="str">
        <f t="shared" si="1"/>
        <v/>
      </c>
      <c r="M11" s="47">
        <f t="shared" si="2"/>
        <v>9</v>
      </c>
      <c r="N11" s="138" t="str">
        <f t="shared" si="3"/>
        <v/>
      </c>
      <c r="P11" s="108"/>
    </row>
    <row r="12" spans="1:16" hidden="1">
      <c r="A12" s="132">
        <v>10</v>
      </c>
      <c r="B12" s="62">
        <v>1473</v>
      </c>
      <c r="C12" s="57" t="s">
        <v>245</v>
      </c>
      <c r="D12" s="57" t="s">
        <v>246</v>
      </c>
      <c r="E12" s="53"/>
      <c r="F12" s="24" t="s">
        <v>8</v>
      </c>
      <c r="G12" s="96"/>
      <c r="H12" s="206">
        <v>38.49</v>
      </c>
      <c r="I12" s="110" t="s">
        <v>137</v>
      </c>
      <c r="K12" s="136" t="str">
        <f t="shared" si="0"/>
        <v/>
      </c>
      <c r="L12" s="190" t="str">
        <f t="shared" si="1"/>
        <v/>
      </c>
      <c r="M12" s="47" t="str">
        <f t="shared" si="2"/>
        <v/>
      </c>
      <c r="N12" s="138">
        <f t="shared" si="3"/>
        <v>10</v>
      </c>
      <c r="P12" s="108"/>
    </row>
    <row r="13" spans="1:16" hidden="1">
      <c r="A13" s="132">
        <v>11</v>
      </c>
      <c r="B13" s="62">
        <v>1411</v>
      </c>
      <c r="C13" s="54" t="s">
        <v>156</v>
      </c>
      <c r="D13" s="54" t="s">
        <v>157</v>
      </c>
      <c r="E13" s="53" t="s">
        <v>158</v>
      </c>
      <c r="F13" s="27" t="s">
        <v>36</v>
      </c>
      <c r="G13" s="93"/>
      <c r="H13" s="19">
        <v>38.549999999999997</v>
      </c>
      <c r="I13" s="83" t="s">
        <v>137</v>
      </c>
      <c r="K13" s="136" t="str">
        <f t="shared" si="0"/>
        <v/>
      </c>
      <c r="L13" s="190">
        <f t="shared" si="1"/>
        <v>11</v>
      </c>
      <c r="M13" s="47" t="str">
        <f t="shared" si="2"/>
        <v/>
      </c>
      <c r="N13" s="138" t="str">
        <f t="shared" si="3"/>
        <v/>
      </c>
      <c r="P13" s="108"/>
    </row>
    <row r="14" spans="1:16" hidden="1">
      <c r="A14" s="132">
        <v>12</v>
      </c>
      <c r="B14" s="62">
        <v>1453</v>
      </c>
      <c r="C14" s="57" t="s">
        <v>185</v>
      </c>
      <c r="D14" s="57" t="s">
        <v>230</v>
      </c>
      <c r="E14" s="57" t="s">
        <v>212</v>
      </c>
      <c r="F14" s="215" t="s">
        <v>7</v>
      </c>
      <c r="G14" s="285"/>
      <c r="H14" s="206">
        <v>38.58</v>
      </c>
      <c r="I14" s="110" t="s">
        <v>137</v>
      </c>
      <c r="K14" s="136" t="str">
        <f t="shared" si="0"/>
        <v/>
      </c>
      <c r="L14" s="190" t="str">
        <f t="shared" si="1"/>
        <v/>
      </c>
      <c r="M14" s="47">
        <f t="shared" si="2"/>
        <v>12</v>
      </c>
      <c r="N14" s="138" t="str">
        <f t="shared" si="3"/>
        <v/>
      </c>
      <c r="P14" s="108"/>
    </row>
    <row r="15" spans="1:16" hidden="1">
      <c r="A15" s="132">
        <v>13</v>
      </c>
      <c r="B15" s="62">
        <v>1419</v>
      </c>
      <c r="C15" s="54" t="s">
        <v>170</v>
      </c>
      <c r="D15" s="57" t="s">
        <v>172</v>
      </c>
      <c r="E15" s="57"/>
      <c r="F15" s="27" t="s">
        <v>36</v>
      </c>
      <c r="G15" s="95"/>
      <c r="H15" s="19">
        <v>38.17</v>
      </c>
      <c r="I15" s="83" t="s">
        <v>22</v>
      </c>
      <c r="K15" s="136" t="str">
        <f t="shared" si="0"/>
        <v/>
      </c>
      <c r="L15" s="190">
        <f t="shared" si="1"/>
        <v>13</v>
      </c>
      <c r="M15" s="47" t="str">
        <f t="shared" si="2"/>
        <v/>
      </c>
      <c r="N15" s="138" t="str">
        <f t="shared" si="3"/>
        <v/>
      </c>
      <c r="P15" s="108"/>
    </row>
    <row r="16" spans="1:16" hidden="1">
      <c r="A16" s="132">
        <v>14</v>
      </c>
      <c r="B16" s="62">
        <v>1409</v>
      </c>
      <c r="C16" s="54" t="s">
        <v>150</v>
      </c>
      <c r="D16" s="54" t="s">
        <v>151</v>
      </c>
      <c r="E16" s="53" t="s">
        <v>152</v>
      </c>
      <c r="F16" s="27" t="s">
        <v>36</v>
      </c>
      <c r="G16" s="215" t="s">
        <v>70</v>
      </c>
      <c r="H16" s="19">
        <v>39.229999999999997</v>
      </c>
      <c r="I16" s="83" t="s">
        <v>137</v>
      </c>
      <c r="K16" s="136" t="str">
        <f t="shared" si="0"/>
        <v/>
      </c>
      <c r="L16" s="47">
        <f t="shared" si="1"/>
        <v>14</v>
      </c>
      <c r="M16" s="47" t="str">
        <f t="shared" si="2"/>
        <v/>
      </c>
      <c r="N16" s="138" t="str">
        <f t="shared" si="3"/>
        <v/>
      </c>
      <c r="P16" s="108"/>
    </row>
    <row r="17" spans="1:16" hidden="1">
      <c r="A17" s="132">
        <v>15</v>
      </c>
      <c r="B17" s="62">
        <v>1446</v>
      </c>
      <c r="C17" s="57" t="s">
        <v>221</v>
      </c>
      <c r="D17" s="57" t="s">
        <v>222</v>
      </c>
      <c r="E17" s="57" t="s">
        <v>208</v>
      </c>
      <c r="F17" s="215" t="s">
        <v>7</v>
      </c>
      <c r="G17" s="24"/>
      <c r="H17" s="19">
        <v>39.24</v>
      </c>
      <c r="I17" s="110" t="s">
        <v>137</v>
      </c>
      <c r="K17" s="136" t="str">
        <f t="shared" si="0"/>
        <v/>
      </c>
      <c r="L17" s="47" t="str">
        <f t="shared" si="1"/>
        <v/>
      </c>
      <c r="M17" s="47">
        <f t="shared" si="2"/>
        <v>15</v>
      </c>
      <c r="N17" s="138" t="str">
        <f t="shared" si="3"/>
        <v/>
      </c>
      <c r="P17" s="108"/>
    </row>
    <row r="18" spans="1:16" hidden="1">
      <c r="A18" s="132">
        <v>16</v>
      </c>
      <c r="B18" s="62">
        <v>1498</v>
      </c>
      <c r="C18" s="57" t="s">
        <v>162</v>
      </c>
      <c r="D18" s="57" t="s">
        <v>266</v>
      </c>
      <c r="E18" s="57"/>
      <c r="F18" s="24" t="s">
        <v>4</v>
      </c>
      <c r="G18" s="25" t="s">
        <v>262</v>
      </c>
      <c r="H18" s="19">
        <v>39.299999999999997</v>
      </c>
      <c r="I18" s="110" t="s">
        <v>137</v>
      </c>
      <c r="K18" s="136" t="str">
        <f t="shared" si="0"/>
        <v/>
      </c>
      <c r="L18" s="47" t="str">
        <f t="shared" si="1"/>
        <v/>
      </c>
      <c r="M18" s="47" t="str">
        <f t="shared" si="2"/>
        <v/>
      </c>
      <c r="N18" s="138" t="str">
        <f t="shared" si="3"/>
        <v/>
      </c>
      <c r="P18" s="108"/>
    </row>
    <row r="19" spans="1:16" hidden="1">
      <c r="A19" s="132">
        <v>17</v>
      </c>
      <c r="B19" s="62">
        <v>1406</v>
      </c>
      <c r="C19" s="54" t="s">
        <v>143</v>
      </c>
      <c r="D19" s="54" t="s">
        <v>144</v>
      </c>
      <c r="E19" s="53" t="s">
        <v>145</v>
      </c>
      <c r="F19" s="27" t="s">
        <v>36</v>
      </c>
      <c r="G19" s="285" t="s">
        <v>146</v>
      </c>
      <c r="H19" s="206">
        <v>39.31</v>
      </c>
      <c r="I19" s="83" t="s">
        <v>137</v>
      </c>
      <c r="K19" s="136" t="str">
        <f t="shared" si="0"/>
        <v/>
      </c>
      <c r="L19" s="47">
        <f t="shared" si="1"/>
        <v>17</v>
      </c>
      <c r="M19" s="47" t="str">
        <f t="shared" si="2"/>
        <v/>
      </c>
      <c r="N19" s="138" t="str">
        <f t="shared" si="3"/>
        <v/>
      </c>
      <c r="P19" s="108"/>
    </row>
    <row r="20" spans="1:16" hidden="1">
      <c r="A20" s="132">
        <v>18</v>
      </c>
      <c r="B20" s="62">
        <v>1410</v>
      </c>
      <c r="C20" s="56" t="s">
        <v>153</v>
      </c>
      <c r="D20" s="56" t="s">
        <v>154</v>
      </c>
      <c r="E20" s="56" t="s">
        <v>155</v>
      </c>
      <c r="F20" s="27" t="s">
        <v>36</v>
      </c>
      <c r="G20" s="24"/>
      <c r="H20" s="19">
        <v>39.35</v>
      </c>
      <c r="I20" s="83" t="s">
        <v>137</v>
      </c>
      <c r="K20" s="136" t="str">
        <f t="shared" si="0"/>
        <v/>
      </c>
      <c r="L20" s="47">
        <f t="shared" si="1"/>
        <v>18</v>
      </c>
      <c r="M20" s="47" t="str">
        <f t="shared" si="2"/>
        <v/>
      </c>
      <c r="N20" s="138" t="str">
        <f t="shared" si="3"/>
        <v/>
      </c>
      <c r="P20" s="108"/>
    </row>
    <row r="21" spans="1:16" hidden="1">
      <c r="A21" s="132">
        <v>19</v>
      </c>
      <c r="B21" s="62">
        <v>1407</v>
      </c>
      <c r="C21" s="54" t="s">
        <v>147</v>
      </c>
      <c r="D21" s="54" t="s">
        <v>148</v>
      </c>
      <c r="E21" s="53" t="s">
        <v>149</v>
      </c>
      <c r="F21" s="27" t="s">
        <v>36</v>
      </c>
      <c r="G21" s="215"/>
      <c r="H21" s="19">
        <v>39.479999999999997</v>
      </c>
      <c r="I21" s="83" t="s">
        <v>137</v>
      </c>
      <c r="K21" s="136" t="str">
        <f t="shared" si="0"/>
        <v/>
      </c>
      <c r="L21" s="47">
        <f t="shared" si="1"/>
        <v>19</v>
      </c>
      <c r="M21" s="47" t="str">
        <f t="shared" si="2"/>
        <v/>
      </c>
      <c r="N21" s="138" t="str">
        <f t="shared" si="3"/>
        <v/>
      </c>
      <c r="P21" s="108"/>
    </row>
    <row r="22" spans="1:16">
      <c r="A22" s="132">
        <v>20</v>
      </c>
      <c r="B22" s="62">
        <v>1433</v>
      </c>
      <c r="C22" s="54" t="s">
        <v>197</v>
      </c>
      <c r="D22" s="54" t="s">
        <v>198</v>
      </c>
      <c r="E22" s="53"/>
      <c r="F22" s="285" t="s">
        <v>6</v>
      </c>
      <c r="G22" s="215"/>
      <c r="H22" s="19">
        <v>39.53</v>
      </c>
      <c r="I22" s="110" t="s">
        <v>137</v>
      </c>
      <c r="K22" s="136">
        <f t="shared" si="0"/>
        <v>20</v>
      </c>
      <c r="L22" s="47" t="str">
        <f t="shared" si="1"/>
        <v/>
      </c>
      <c r="M22" s="47" t="str">
        <f t="shared" si="2"/>
        <v/>
      </c>
      <c r="N22" s="138" t="str">
        <f t="shared" si="3"/>
        <v/>
      </c>
      <c r="P22" s="108"/>
    </row>
    <row r="23" spans="1:16" hidden="1">
      <c r="A23" s="132">
        <v>21</v>
      </c>
      <c r="B23" s="62">
        <v>1420</v>
      </c>
      <c r="C23" s="54" t="s">
        <v>173</v>
      </c>
      <c r="D23" s="57" t="s">
        <v>174</v>
      </c>
      <c r="E23" s="57" t="s">
        <v>161</v>
      </c>
      <c r="F23" s="27" t="s">
        <v>36</v>
      </c>
      <c r="G23" s="25"/>
      <c r="H23" s="19">
        <v>39.53</v>
      </c>
      <c r="I23" s="83" t="s">
        <v>22</v>
      </c>
      <c r="K23" s="136" t="str">
        <f t="shared" si="0"/>
        <v/>
      </c>
      <c r="L23" s="47">
        <f t="shared" si="1"/>
        <v>21</v>
      </c>
      <c r="M23" s="47" t="str">
        <f t="shared" si="2"/>
        <v/>
      </c>
      <c r="N23" s="138" t="str">
        <f t="shared" si="3"/>
        <v/>
      </c>
      <c r="P23" s="108"/>
    </row>
    <row r="24" spans="1:16">
      <c r="A24" s="132">
        <v>22</v>
      </c>
      <c r="B24" s="62">
        <v>1441</v>
      </c>
      <c r="C24" s="56" t="s">
        <v>201</v>
      </c>
      <c r="D24" s="56" t="s">
        <v>202</v>
      </c>
      <c r="E24" s="56"/>
      <c r="F24" s="285" t="s">
        <v>6</v>
      </c>
      <c r="G24" s="95"/>
      <c r="H24" s="19">
        <v>40.1</v>
      </c>
      <c r="I24" s="110" t="s">
        <v>22</v>
      </c>
      <c r="K24" s="136">
        <f t="shared" si="0"/>
        <v>22</v>
      </c>
      <c r="L24" s="47" t="str">
        <f t="shared" si="1"/>
        <v/>
      </c>
      <c r="M24" s="47" t="str">
        <f t="shared" si="2"/>
        <v/>
      </c>
      <c r="N24" s="138" t="str">
        <f t="shared" si="3"/>
        <v/>
      </c>
      <c r="P24" s="108"/>
    </row>
    <row r="25" spans="1:16" hidden="1">
      <c r="A25" s="132">
        <v>23</v>
      </c>
      <c r="B25" s="62">
        <v>1424</v>
      </c>
      <c r="C25" s="56" t="s">
        <v>183</v>
      </c>
      <c r="D25" s="56" t="s">
        <v>184</v>
      </c>
      <c r="E25" s="56" t="s">
        <v>149</v>
      </c>
      <c r="F25" s="27" t="s">
        <v>36</v>
      </c>
      <c r="G25" s="95"/>
      <c r="H25" s="19">
        <v>40.24</v>
      </c>
      <c r="I25" s="83" t="s">
        <v>22</v>
      </c>
      <c r="K25" s="136" t="str">
        <f t="shared" si="0"/>
        <v/>
      </c>
      <c r="L25" s="47">
        <f t="shared" si="1"/>
        <v>23</v>
      </c>
      <c r="M25" s="47" t="str">
        <f t="shared" si="2"/>
        <v/>
      </c>
      <c r="N25" s="138" t="str">
        <f t="shared" si="3"/>
        <v/>
      </c>
      <c r="P25" s="108"/>
    </row>
    <row r="26" spans="1:16">
      <c r="A26" s="132">
        <v>24</v>
      </c>
      <c r="B26" s="62">
        <v>1439</v>
      </c>
      <c r="C26" s="57" t="s">
        <v>113</v>
      </c>
      <c r="D26" s="57" t="s">
        <v>200</v>
      </c>
      <c r="E26" s="58"/>
      <c r="F26" s="285" t="s">
        <v>6</v>
      </c>
      <c r="G26" s="215"/>
      <c r="H26" s="19">
        <v>40.29</v>
      </c>
      <c r="I26" s="110" t="s">
        <v>22</v>
      </c>
      <c r="K26" s="136">
        <f t="shared" si="0"/>
        <v>24</v>
      </c>
      <c r="L26" s="47" t="str">
        <f t="shared" si="1"/>
        <v/>
      </c>
      <c r="M26" s="47" t="str">
        <f t="shared" si="2"/>
        <v/>
      </c>
      <c r="N26" s="138" t="str">
        <f t="shared" si="3"/>
        <v/>
      </c>
      <c r="P26" s="108"/>
    </row>
    <row r="27" spans="1:16" hidden="1">
      <c r="A27" s="132">
        <v>25</v>
      </c>
      <c r="B27" s="62">
        <v>1418</v>
      </c>
      <c r="C27" s="56" t="s">
        <v>170</v>
      </c>
      <c r="D27" s="56" t="s">
        <v>171</v>
      </c>
      <c r="E27" s="56"/>
      <c r="F27" s="27" t="s">
        <v>36</v>
      </c>
      <c r="G27" s="26"/>
      <c r="H27" s="19">
        <v>40.35</v>
      </c>
      <c r="I27" s="83" t="s">
        <v>22</v>
      </c>
      <c r="K27" s="78" t="str">
        <f t="shared" si="0"/>
        <v/>
      </c>
      <c r="L27" s="47">
        <f t="shared" si="1"/>
        <v>25</v>
      </c>
      <c r="M27" s="47" t="str">
        <f t="shared" si="2"/>
        <v/>
      </c>
      <c r="N27" s="138" t="str">
        <f t="shared" si="3"/>
        <v/>
      </c>
      <c r="P27" s="108"/>
    </row>
    <row r="28" spans="1:16" hidden="1">
      <c r="A28" s="132">
        <v>26</v>
      </c>
      <c r="B28" s="62">
        <v>1447</v>
      </c>
      <c r="C28" s="57" t="s">
        <v>223</v>
      </c>
      <c r="D28" s="57" t="s">
        <v>224</v>
      </c>
      <c r="E28" s="57" t="s">
        <v>209</v>
      </c>
      <c r="F28" s="215" t="s">
        <v>7</v>
      </c>
      <c r="G28" s="96"/>
      <c r="H28" s="206">
        <v>40.44</v>
      </c>
      <c r="I28" s="110" t="s">
        <v>22</v>
      </c>
      <c r="K28" s="78" t="str">
        <f t="shared" si="0"/>
        <v/>
      </c>
      <c r="L28" s="47" t="str">
        <f t="shared" si="1"/>
        <v/>
      </c>
      <c r="M28" s="47">
        <f t="shared" si="2"/>
        <v>26</v>
      </c>
      <c r="N28" s="138" t="str">
        <f t="shared" si="3"/>
        <v/>
      </c>
      <c r="P28" s="108"/>
    </row>
    <row r="29" spans="1:16" hidden="1">
      <c r="A29" s="132">
        <v>27</v>
      </c>
      <c r="B29" s="62">
        <v>1412</v>
      </c>
      <c r="C29" s="56" t="s">
        <v>159</v>
      </c>
      <c r="D29" s="56" t="s">
        <v>160</v>
      </c>
      <c r="E29" s="56" t="s">
        <v>161</v>
      </c>
      <c r="F29" s="27" t="s">
        <v>36</v>
      </c>
      <c r="G29" s="24"/>
      <c r="H29" s="19">
        <v>40.520000000000003</v>
      </c>
      <c r="I29" s="83" t="s">
        <v>137</v>
      </c>
      <c r="K29" s="78" t="str">
        <f t="shared" si="0"/>
        <v/>
      </c>
      <c r="L29" s="47">
        <f t="shared" si="1"/>
        <v>27</v>
      </c>
      <c r="M29" s="47" t="str">
        <f t="shared" si="2"/>
        <v/>
      </c>
      <c r="N29" s="138" t="str">
        <f t="shared" si="3"/>
        <v/>
      </c>
      <c r="P29" s="108"/>
    </row>
    <row r="30" spans="1:16">
      <c r="A30" s="132">
        <v>28</v>
      </c>
      <c r="B30" s="62">
        <v>1436</v>
      </c>
      <c r="C30" s="57" t="s">
        <v>199</v>
      </c>
      <c r="D30" s="57" t="s">
        <v>194</v>
      </c>
      <c r="E30" s="57"/>
      <c r="F30" s="285" t="s">
        <v>6</v>
      </c>
      <c r="G30" s="96"/>
      <c r="H30" s="206">
        <v>41.04</v>
      </c>
      <c r="I30" s="110" t="s">
        <v>137</v>
      </c>
      <c r="K30" s="78">
        <f t="shared" si="0"/>
        <v>28</v>
      </c>
      <c r="L30" s="47" t="str">
        <f t="shared" si="1"/>
        <v/>
      </c>
      <c r="M30" s="47" t="str">
        <f t="shared" si="2"/>
        <v/>
      </c>
      <c r="N30" s="138" t="str">
        <f t="shared" si="3"/>
        <v/>
      </c>
      <c r="P30" s="108"/>
    </row>
    <row r="31" spans="1:16" hidden="1">
      <c r="A31" s="132">
        <v>29</v>
      </c>
      <c r="B31" s="62">
        <v>1459</v>
      </c>
      <c r="C31" s="57" t="s">
        <v>232</v>
      </c>
      <c r="D31" s="57" t="s">
        <v>292</v>
      </c>
      <c r="E31" s="57" t="s">
        <v>215</v>
      </c>
      <c r="F31" s="215" t="s">
        <v>7</v>
      </c>
      <c r="G31" s="96"/>
      <c r="H31" s="206">
        <v>41.24</v>
      </c>
      <c r="I31" s="110" t="s">
        <v>137</v>
      </c>
      <c r="K31" s="78" t="str">
        <f t="shared" si="0"/>
        <v/>
      </c>
      <c r="L31" s="47" t="str">
        <f t="shared" si="1"/>
        <v/>
      </c>
      <c r="M31" s="47">
        <f t="shared" si="2"/>
        <v>29</v>
      </c>
      <c r="N31" s="138" t="str">
        <f t="shared" si="3"/>
        <v/>
      </c>
      <c r="P31" s="108"/>
    </row>
    <row r="32" spans="1:16">
      <c r="A32" s="132">
        <v>30</v>
      </c>
      <c r="B32" s="62">
        <v>1440</v>
      </c>
      <c r="C32" s="57" t="s">
        <v>162</v>
      </c>
      <c r="D32" s="57" t="s">
        <v>178</v>
      </c>
      <c r="E32" s="53"/>
      <c r="F32" s="25" t="s">
        <v>6</v>
      </c>
      <c r="G32" s="96"/>
      <c r="H32" s="206">
        <v>41.31</v>
      </c>
      <c r="I32" s="110" t="s">
        <v>22</v>
      </c>
      <c r="K32" s="78">
        <f t="shared" si="0"/>
        <v>30</v>
      </c>
      <c r="L32" s="47" t="str">
        <f t="shared" si="1"/>
        <v/>
      </c>
      <c r="M32" s="47" t="str">
        <f t="shared" si="2"/>
        <v/>
      </c>
      <c r="N32" s="138" t="str">
        <f t="shared" si="3"/>
        <v/>
      </c>
      <c r="P32" s="108"/>
    </row>
    <row r="33" spans="1:16" hidden="1">
      <c r="A33" s="132">
        <v>31</v>
      </c>
      <c r="B33" s="62">
        <v>1450</v>
      </c>
      <c r="C33" s="57" t="s">
        <v>226</v>
      </c>
      <c r="D33" s="57" t="s">
        <v>227</v>
      </c>
      <c r="E33" s="57" t="s">
        <v>210</v>
      </c>
      <c r="F33" s="215" t="s">
        <v>7</v>
      </c>
      <c r="G33" s="96"/>
      <c r="H33" s="206">
        <v>41.45</v>
      </c>
      <c r="I33" s="110" t="s">
        <v>22</v>
      </c>
      <c r="K33" s="78" t="str">
        <f t="shared" si="0"/>
        <v/>
      </c>
      <c r="L33" s="47" t="str">
        <f t="shared" si="1"/>
        <v/>
      </c>
      <c r="M33" s="47">
        <f t="shared" si="2"/>
        <v>31</v>
      </c>
      <c r="N33" s="138" t="str">
        <f t="shared" si="3"/>
        <v/>
      </c>
      <c r="P33" s="108"/>
    </row>
    <row r="34" spans="1:16" hidden="1">
      <c r="A34" s="132">
        <v>32</v>
      </c>
      <c r="B34" s="62">
        <v>1423</v>
      </c>
      <c r="C34" s="53" t="s">
        <v>181</v>
      </c>
      <c r="D34" s="53" t="s">
        <v>182</v>
      </c>
      <c r="E34" s="53"/>
      <c r="F34" s="27" t="s">
        <v>36</v>
      </c>
      <c r="G34" s="26"/>
      <c r="H34" s="19">
        <v>41.55</v>
      </c>
      <c r="I34" s="83" t="s">
        <v>22</v>
      </c>
      <c r="K34" s="78" t="str">
        <f t="shared" si="0"/>
        <v/>
      </c>
      <c r="L34" s="47">
        <f t="shared" si="1"/>
        <v>32</v>
      </c>
      <c r="M34" s="47" t="str">
        <f t="shared" si="2"/>
        <v/>
      </c>
      <c r="N34" s="138" t="str">
        <f t="shared" si="3"/>
        <v/>
      </c>
      <c r="P34" s="108"/>
    </row>
    <row r="35" spans="1:16" hidden="1">
      <c r="A35" s="132">
        <v>33</v>
      </c>
      <c r="B35" s="62">
        <v>1478</v>
      </c>
      <c r="C35" s="57" t="s">
        <v>247</v>
      </c>
      <c r="D35" s="57" t="s">
        <v>248</v>
      </c>
      <c r="E35" s="58"/>
      <c r="F35" s="24" t="s">
        <v>8</v>
      </c>
      <c r="G35" s="93"/>
      <c r="H35" s="206">
        <v>42.12</v>
      </c>
      <c r="I35" s="83" t="s">
        <v>137</v>
      </c>
      <c r="K35" s="78" t="str">
        <f t="shared" si="0"/>
        <v/>
      </c>
      <c r="L35" s="47" t="str">
        <f t="shared" si="1"/>
        <v/>
      </c>
      <c r="M35" s="47" t="str">
        <f t="shared" si="2"/>
        <v/>
      </c>
      <c r="N35" s="138">
        <f t="shared" si="3"/>
        <v>33</v>
      </c>
      <c r="P35" s="108"/>
    </row>
    <row r="36" spans="1:16" hidden="1">
      <c r="A36" s="132">
        <v>34</v>
      </c>
      <c r="B36" s="62">
        <v>1460</v>
      </c>
      <c r="C36" s="57" t="s">
        <v>167</v>
      </c>
      <c r="D36" s="57" t="s">
        <v>233</v>
      </c>
      <c r="E36" s="57" t="s">
        <v>216</v>
      </c>
      <c r="F36" s="215" t="s">
        <v>7</v>
      </c>
      <c r="G36" s="215"/>
      <c r="H36" s="206">
        <v>42.14</v>
      </c>
      <c r="I36" s="83" t="s">
        <v>137</v>
      </c>
      <c r="K36" s="78" t="str">
        <f t="shared" si="0"/>
        <v/>
      </c>
      <c r="L36" s="47" t="str">
        <f t="shared" si="1"/>
        <v/>
      </c>
      <c r="M36" s="47">
        <f t="shared" si="2"/>
        <v>34</v>
      </c>
      <c r="N36" s="138" t="str">
        <f t="shared" si="3"/>
        <v/>
      </c>
      <c r="P36" s="108"/>
    </row>
    <row r="37" spans="1:16" hidden="1">
      <c r="A37" s="132">
        <v>35</v>
      </c>
      <c r="B37" s="62">
        <v>1482</v>
      </c>
      <c r="C37" s="57" t="s">
        <v>250</v>
      </c>
      <c r="D37" s="57" t="s">
        <v>251</v>
      </c>
      <c r="E37" s="54"/>
      <c r="F37" s="24" t="s">
        <v>8</v>
      </c>
      <c r="G37" s="96"/>
      <c r="H37" s="19">
        <v>42.18</v>
      </c>
      <c r="I37" s="110" t="s">
        <v>137</v>
      </c>
      <c r="K37" s="78" t="str">
        <f t="shared" si="0"/>
        <v/>
      </c>
      <c r="L37" s="47" t="str">
        <f t="shared" si="1"/>
        <v/>
      </c>
      <c r="M37" s="47" t="str">
        <f t="shared" si="2"/>
        <v/>
      </c>
      <c r="N37" s="138">
        <f t="shared" si="3"/>
        <v>35</v>
      </c>
      <c r="P37" s="108"/>
    </row>
    <row r="38" spans="1:16" hidden="1">
      <c r="A38" s="132">
        <v>36</v>
      </c>
      <c r="B38" s="62">
        <v>1451</v>
      </c>
      <c r="C38" s="57" t="s">
        <v>228</v>
      </c>
      <c r="D38" s="57" t="s">
        <v>229</v>
      </c>
      <c r="E38" s="57" t="s">
        <v>211</v>
      </c>
      <c r="F38" s="215" t="s">
        <v>7</v>
      </c>
      <c r="G38" s="96"/>
      <c r="H38" s="206">
        <v>42.32</v>
      </c>
      <c r="I38" s="110" t="s">
        <v>137</v>
      </c>
      <c r="J38" s="8"/>
      <c r="K38" s="78" t="str">
        <f t="shared" si="0"/>
        <v/>
      </c>
      <c r="L38" s="47" t="str">
        <f t="shared" si="1"/>
        <v/>
      </c>
      <c r="M38" s="47">
        <f t="shared" si="2"/>
        <v>36</v>
      </c>
      <c r="N38" s="138" t="str">
        <f t="shared" si="3"/>
        <v/>
      </c>
      <c r="P38" s="108"/>
    </row>
    <row r="39" spans="1:16">
      <c r="A39" s="132">
        <v>37</v>
      </c>
      <c r="B39" s="62">
        <v>1444</v>
      </c>
      <c r="C39" s="57" t="s">
        <v>205</v>
      </c>
      <c r="D39" s="57" t="s">
        <v>206</v>
      </c>
      <c r="E39" s="58"/>
      <c r="F39" s="25" t="s">
        <v>6</v>
      </c>
      <c r="G39" s="215"/>
      <c r="H39" s="206">
        <v>42.41</v>
      </c>
      <c r="I39" s="110" t="s">
        <v>22</v>
      </c>
      <c r="J39" s="8"/>
      <c r="K39" s="78">
        <f t="shared" si="0"/>
        <v>37</v>
      </c>
      <c r="L39" s="47" t="str">
        <f t="shared" si="1"/>
        <v/>
      </c>
      <c r="M39" s="47" t="str">
        <f t="shared" si="2"/>
        <v/>
      </c>
      <c r="N39" s="138" t="str">
        <f t="shared" si="3"/>
        <v/>
      </c>
      <c r="P39" s="108"/>
    </row>
    <row r="40" spans="1:16" hidden="1">
      <c r="A40" s="132">
        <v>38</v>
      </c>
      <c r="B40" s="62">
        <v>1472</v>
      </c>
      <c r="C40" s="57" t="s">
        <v>185</v>
      </c>
      <c r="D40" s="57" t="s">
        <v>244</v>
      </c>
      <c r="E40" s="57" t="s">
        <v>220</v>
      </c>
      <c r="F40" s="215" t="s">
        <v>7</v>
      </c>
      <c r="G40" s="96"/>
      <c r="H40" s="206">
        <v>42.51</v>
      </c>
      <c r="I40" s="110" t="s">
        <v>22</v>
      </c>
      <c r="K40" s="78" t="str">
        <f t="shared" si="0"/>
        <v/>
      </c>
      <c r="L40" s="47" t="str">
        <f t="shared" si="1"/>
        <v/>
      </c>
      <c r="M40" s="47">
        <f t="shared" si="2"/>
        <v>38</v>
      </c>
      <c r="N40" s="138" t="str">
        <f t="shared" si="3"/>
        <v/>
      </c>
      <c r="P40" s="108"/>
    </row>
    <row r="41" spans="1:16" hidden="1">
      <c r="A41" s="132">
        <v>39</v>
      </c>
      <c r="B41" s="62">
        <v>1426</v>
      </c>
      <c r="C41" s="55" t="s">
        <v>31</v>
      </c>
      <c r="D41" s="55" t="s">
        <v>188</v>
      </c>
      <c r="E41" s="55" t="s">
        <v>149</v>
      </c>
      <c r="F41" s="27" t="s">
        <v>36</v>
      </c>
      <c r="G41" s="93"/>
      <c r="H41" s="19">
        <v>43.03</v>
      </c>
      <c r="I41" s="83" t="s">
        <v>22</v>
      </c>
      <c r="K41" s="78" t="str">
        <f t="shared" si="0"/>
        <v/>
      </c>
      <c r="L41" s="47">
        <f t="shared" si="1"/>
        <v>39</v>
      </c>
      <c r="M41" s="47" t="str">
        <f t="shared" si="2"/>
        <v/>
      </c>
      <c r="N41" s="138" t="str">
        <f t="shared" si="3"/>
        <v/>
      </c>
      <c r="P41" s="108"/>
    </row>
    <row r="42" spans="1:16" hidden="1">
      <c r="A42" s="132">
        <v>40</v>
      </c>
      <c r="B42" s="62">
        <v>1505</v>
      </c>
      <c r="C42" s="57" t="s">
        <v>185</v>
      </c>
      <c r="D42" s="57" t="s">
        <v>275</v>
      </c>
      <c r="E42" s="53"/>
      <c r="F42" s="24" t="s">
        <v>4</v>
      </c>
      <c r="G42" s="285" t="s">
        <v>131</v>
      </c>
      <c r="H42" s="19">
        <v>43.15</v>
      </c>
      <c r="I42" s="110" t="s">
        <v>137</v>
      </c>
      <c r="K42" s="78" t="str">
        <f t="shared" si="0"/>
        <v/>
      </c>
      <c r="L42" s="47" t="str">
        <f t="shared" si="1"/>
        <v/>
      </c>
      <c r="M42" s="47" t="str">
        <f t="shared" si="2"/>
        <v/>
      </c>
      <c r="N42" s="138" t="str">
        <f t="shared" si="3"/>
        <v/>
      </c>
      <c r="P42" s="108"/>
    </row>
    <row r="43" spans="1:16" hidden="1">
      <c r="A43" s="132">
        <v>41</v>
      </c>
      <c r="B43" s="62">
        <v>1413</v>
      </c>
      <c r="C43" s="54" t="s">
        <v>162</v>
      </c>
      <c r="D43" s="57" t="s">
        <v>163</v>
      </c>
      <c r="E43" s="57" t="s">
        <v>164</v>
      </c>
      <c r="F43" s="27" t="s">
        <v>36</v>
      </c>
      <c r="G43" s="96"/>
      <c r="H43" s="206">
        <v>43.22</v>
      </c>
      <c r="I43" s="83" t="s">
        <v>137</v>
      </c>
      <c r="K43" s="78" t="str">
        <f t="shared" si="0"/>
        <v/>
      </c>
      <c r="L43" s="47">
        <f t="shared" si="1"/>
        <v>41</v>
      </c>
      <c r="M43" s="47" t="str">
        <f t="shared" si="2"/>
        <v/>
      </c>
      <c r="N43" s="138" t="str">
        <f t="shared" si="3"/>
        <v/>
      </c>
      <c r="P43" s="108"/>
    </row>
    <row r="44" spans="1:16">
      <c r="A44" s="132">
        <v>42</v>
      </c>
      <c r="B44" s="62">
        <v>1443</v>
      </c>
      <c r="C44" s="54" t="s">
        <v>142</v>
      </c>
      <c r="D44" s="57" t="s">
        <v>204</v>
      </c>
      <c r="E44" s="57"/>
      <c r="F44" s="25" t="s">
        <v>6</v>
      </c>
      <c r="G44" s="285"/>
      <c r="H44" s="19">
        <v>43.32</v>
      </c>
      <c r="I44" s="110" t="s">
        <v>22</v>
      </c>
      <c r="K44" s="78">
        <f t="shared" si="0"/>
        <v>42</v>
      </c>
      <c r="L44" s="47" t="str">
        <f t="shared" si="1"/>
        <v/>
      </c>
      <c r="M44" s="47" t="str">
        <f t="shared" si="2"/>
        <v/>
      </c>
      <c r="N44" s="138" t="str">
        <f t="shared" si="3"/>
        <v/>
      </c>
      <c r="P44" s="108"/>
    </row>
    <row r="45" spans="1:16" hidden="1">
      <c r="A45" s="132">
        <v>43</v>
      </c>
      <c r="B45" s="62">
        <v>1514</v>
      </c>
      <c r="C45" s="57" t="s">
        <v>274</v>
      </c>
      <c r="D45" s="57" t="s">
        <v>277</v>
      </c>
      <c r="E45" s="323"/>
      <c r="F45" s="24" t="s">
        <v>36</v>
      </c>
      <c r="G45" s="24" t="s">
        <v>278</v>
      </c>
      <c r="H45" s="19">
        <v>44.06</v>
      </c>
      <c r="I45" s="110" t="s">
        <v>137</v>
      </c>
      <c r="K45" s="78" t="str">
        <f t="shared" si="0"/>
        <v/>
      </c>
      <c r="L45" s="47">
        <f t="shared" si="1"/>
        <v>43</v>
      </c>
      <c r="M45" s="47" t="str">
        <f t="shared" si="2"/>
        <v/>
      </c>
      <c r="N45" s="138" t="str">
        <f t="shared" si="3"/>
        <v/>
      </c>
      <c r="P45" s="108"/>
    </row>
    <row r="46" spans="1:16" hidden="1">
      <c r="A46" s="132">
        <v>44</v>
      </c>
      <c r="B46" s="62">
        <v>1480</v>
      </c>
      <c r="C46" s="57" t="s">
        <v>41</v>
      </c>
      <c r="D46" s="57" t="s">
        <v>249</v>
      </c>
      <c r="E46" s="53"/>
      <c r="F46" s="24" t="s">
        <v>8</v>
      </c>
      <c r="G46" s="96"/>
      <c r="H46" s="19">
        <v>44.07</v>
      </c>
      <c r="I46" s="110" t="s">
        <v>22</v>
      </c>
      <c r="K46" s="78" t="str">
        <f t="shared" si="0"/>
        <v/>
      </c>
      <c r="L46" s="47" t="str">
        <f t="shared" si="1"/>
        <v/>
      </c>
      <c r="M46" s="47" t="str">
        <f t="shared" si="2"/>
        <v/>
      </c>
      <c r="N46" s="79">
        <f t="shared" si="3"/>
        <v>44</v>
      </c>
      <c r="P46" s="108"/>
    </row>
    <row r="47" spans="1:16" hidden="1">
      <c r="A47" s="132">
        <v>45</v>
      </c>
      <c r="B47" s="62">
        <v>1526</v>
      </c>
      <c r="C47" s="54"/>
      <c r="D47" s="57" t="s">
        <v>326</v>
      </c>
      <c r="E47" s="57"/>
      <c r="F47" s="25"/>
      <c r="G47" s="215" t="s">
        <v>328</v>
      </c>
      <c r="H47" s="206">
        <v>44.12</v>
      </c>
      <c r="I47" s="83" t="s">
        <v>22</v>
      </c>
      <c r="K47" s="78" t="str">
        <f t="shared" si="0"/>
        <v/>
      </c>
      <c r="L47" s="47" t="str">
        <f t="shared" si="1"/>
        <v/>
      </c>
      <c r="M47" s="47" t="str">
        <f t="shared" si="2"/>
        <v/>
      </c>
      <c r="N47" s="79" t="str">
        <f t="shared" si="3"/>
        <v/>
      </c>
      <c r="P47" s="108"/>
    </row>
    <row r="48" spans="1:16" hidden="1">
      <c r="A48" s="132">
        <v>46</v>
      </c>
      <c r="B48" s="62">
        <v>1457</v>
      </c>
      <c r="C48" s="57" t="s">
        <v>189</v>
      </c>
      <c r="D48" s="57" t="s">
        <v>291</v>
      </c>
      <c r="E48" s="57" t="s">
        <v>214</v>
      </c>
      <c r="F48" s="93" t="s">
        <v>7</v>
      </c>
      <c r="G48" s="96"/>
      <c r="H48" s="206">
        <v>44.24</v>
      </c>
      <c r="I48" s="110" t="s">
        <v>22</v>
      </c>
      <c r="K48" s="78" t="str">
        <f t="shared" si="0"/>
        <v/>
      </c>
      <c r="L48" s="47" t="str">
        <f t="shared" si="1"/>
        <v/>
      </c>
      <c r="M48" s="47">
        <f t="shared" si="2"/>
        <v>46</v>
      </c>
      <c r="N48" s="79" t="str">
        <f t="shared" si="3"/>
        <v/>
      </c>
      <c r="P48" s="108"/>
    </row>
    <row r="49" spans="1:16" hidden="1">
      <c r="A49" s="132">
        <v>47</v>
      </c>
      <c r="B49" s="62">
        <v>1428</v>
      </c>
      <c r="C49" s="54" t="s">
        <v>169</v>
      </c>
      <c r="D49" s="54" t="s">
        <v>190</v>
      </c>
      <c r="E49" s="56" t="s">
        <v>191</v>
      </c>
      <c r="F49" s="27" t="s">
        <v>36</v>
      </c>
      <c r="G49" s="285" t="s">
        <v>133</v>
      </c>
      <c r="H49" s="206">
        <v>44.31</v>
      </c>
      <c r="I49" s="83" t="s">
        <v>22</v>
      </c>
      <c r="K49" s="78" t="str">
        <f t="shared" si="0"/>
        <v/>
      </c>
      <c r="L49" s="47">
        <f t="shared" si="1"/>
        <v>47</v>
      </c>
      <c r="M49" s="47" t="str">
        <f t="shared" si="2"/>
        <v/>
      </c>
      <c r="N49" s="79" t="str">
        <f t="shared" si="3"/>
        <v/>
      </c>
      <c r="P49" s="108"/>
    </row>
    <row r="50" spans="1:16" hidden="1">
      <c r="A50" s="132">
        <v>48</v>
      </c>
      <c r="B50" s="62">
        <v>1479</v>
      </c>
      <c r="C50" s="57" t="s">
        <v>41</v>
      </c>
      <c r="D50" s="57" t="s">
        <v>23</v>
      </c>
      <c r="E50" s="58"/>
      <c r="F50" s="24" t="s">
        <v>8</v>
      </c>
      <c r="G50" s="93"/>
      <c r="H50" s="206">
        <v>44.38</v>
      </c>
      <c r="I50" s="83" t="s">
        <v>137</v>
      </c>
      <c r="K50" s="78" t="str">
        <f t="shared" si="0"/>
        <v/>
      </c>
      <c r="L50" s="47" t="str">
        <f t="shared" si="1"/>
        <v/>
      </c>
      <c r="M50" s="47" t="str">
        <f t="shared" si="2"/>
        <v/>
      </c>
      <c r="N50" s="79">
        <f t="shared" si="3"/>
        <v>48</v>
      </c>
      <c r="P50" s="108"/>
    </row>
    <row r="51" spans="1:16" hidden="1">
      <c r="A51" s="132">
        <v>49</v>
      </c>
      <c r="B51" s="62">
        <v>1421</v>
      </c>
      <c r="C51" s="57" t="s">
        <v>175</v>
      </c>
      <c r="D51" s="57" t="s">
        <v>176</v>
      </c>
      <c r="E51" s="58"/>
      <c r="F51" s="27" t="s">
        <v>36</v>
      </c>
      <c r="G51" s="25" t="s">
        <v>168</v>
      </c>
      <c r="H51" s="19">
        <v>44.39</v>
      </c>
      <c r="I51" s="83" t="s">
        <v>22</v>
      </c>
      <c r="K51" s="78" t="str">
        <f t="shared" si="0"/>
        <v/>
      </c>
      <c r="L51" s="47">
        <f t="shared" si="1"/>
        <v>49</v>
      </c>
      <c r="M51" s="47" t="str">
        <f t="shared" si="2"/>
        <v/>
      </c>
      <c r="N51" s="79" t="str">
        <f t="shared" si="3"/>
        <v/>
      </c>
      <c r="P51" s="108"/>
    </row>
    <row r="52" spans="1:16" hidden="1">
      <c r="A52" s="132">
        <v>50</v>
      </c>
      <c r="B52" s="62">
        <v>1528</v>
      </c>
      <c r="C52" s="57" t="s">
        <v>330</v>
      </c>
      <c r="D52" s="57" t="s">
        <v>331</v>
      </c>
      <c r="E52" s="57"/>
      <c r="F52" s="24"/>
      <c r="G52" s="215" t="s">
        <v>70</v>
      </c>
      <c r="H52" s="19">
        <v>44.46</v>
      </c>
      <c r="I52" s="110" t="s">
        <v>137</v>
      </c>
      <c r="K52" s="78" t="str">
        <f t="shared" si="0"/>
        <v/>
      </c>
      <c r="L52" s="47" t="str">
        <f t="shared" si="1"/>
        <v/>
      </c>
      <c r="M52" s="47" t="str">
        <f t="shared" si="2"/>
        <v/>
      </c>
      <c r="N52" s="79" t="str">
        <f t="shared" si="3"/>
        <v/>
      </c>
      <c r="P52" s="108"/>
    </row>
    <row r="53" spans="1:16" hidden="1">
      <c r="A53" s="132">
        <v>51</v>
      </c>
      <c r="B53" s="62">
        <v>1474</v>
      </c>
      <c r="C53" s="57" t="s">
        <v>189</v>
      </c>
      <c r="D53" s="57" t="s">
        <v>343</v>
      </c>
      <c r="E53" s="57"/>
      <c r="F53" s="24" t="s">
        <v>8</v>
      </c>
      <c r="G53" s="285"/>
      <c r="H53" s="206">
        <v>44.56</v>
      </c>
      <c r="I53" s="83" t="s">
        <v>137</v>
      </c>
      <c r="K53" s="78" t="str">
        <f t="shared" si="0"/>
        <v/>
      </c>
      <c r="L53" s="47" t="str">
        <f t="shared" si="1"/>
        <v/>
      </c>
      <c r="M53" s="47" t="str">
        <f t="shared" si="2"/>
        <v/>
      </c>
      <c r="N53" s="79">
        <f t="shared" si="3"/>
        <v>51</v>
      </c>
      <c r="P53" s="108"/>
    </row>
    <row r="54" spans="1:16" hidden="1">
      <c r="A54" s="132">
        <v>52</v>
      </c>
      <c r="B54" s="62">
        <v>1486</v>
      </c>
      <c r="C54" s="57" t="s">
        <v>253</v>
      </c>
      <c r="D54" s="57" t="s">
        <v>254</v>
      </c>
      <c r="E54" s="57"/>
      <c r="F54" s="24" t="s">
        <v>8</v>
      </c>
      <c r="G54" s="285"/>
      <c r="H54" s="19">
        <v>45.23</v>
      </c>
      <c r="I54" s="83" t="s">
        <v>22</v>
      </c>
      <c r="K54" s="78" t="str">
        <f t="shared" si="0"/>
        <v/>
      </c>
      <c r="L54" s="47" t="str">
        <f t="shared" si="1"/>
        <v/>
      </c>
      <c r="M54" s="47" t="str">
        <f t="shared" si="2"/>
        <v/>
      </c>
      <c r="N54" s="79">
        <f t="shared" si="3"/>
        <v>52</v>
      </c>
      <c r="P54" s="108"/>
    </row>
    <row r="55" spans="1:16" hidden="1">
      <c r="A55" s="132">
        <v>53</v>
      </c>
      <c r="B55" s="62">
        <v>1483</v>
      </c>
      <c r="C55" s="57" t="s">
        <v>135</v>
      </c>
      <c r="D55" s="57" t="s">
        <v>252</v>
      </c>
      <c r="E55" s="53"/>
      <c r="F55" s="24" t="s">
        <v>8</v>
      </c>
      <c r="G55" s="96"/>
      <c r="H55" s="19">
        <v>45.37</v>
      </c>
      <c r="I55" s="110" t="s">
        <v>137</v>
      </c>
      <c r="J55" s="8"/>
      <c r="K55" s="78" t="str">
        <f t="shared" si="0"/>
        <v/>
      </c>
      <c r="L55" s="47" t="str">
        <f t="shared" si="1"/>
        <v/>
      </c>
      <c r="M55" s="47" t="str">
        <f t="shared" si="2"/>
        <v/>
      </c>
      <c r="N55" s="79">
        <f t="shared" si="3"/>
        <v>53</v>
      </c>
      <c r="P55" s="108"/>
    </row>
    <row r="56" spans="1:16" hidden="1">
      <c r="A56" s="132">
        <v>54</v>
      </c>
      <c r="B56" s="62">
        <v>1481</v>
      </c>
      <c r="C56" s="57" t="s">
        <v>241</v>
      </c>
      <c r="D56" s="57" t="s">
        <v>354</v>
      </c>
      <c r="E56" s="53"/>
      <c r="F56" s="24" t="s">
        <v>8</v>
      </c>
      <c r="G56" s="215"/>
      <c r="H56" s="19">
        <v>45.45</v>
      </c>
      <c r="I56" s="83" t="s">
        <v>22</v>
      </c>
      <c r="K56" s="78" t="str">
        <f t="shared" si="0"/>
        <v/>
      </c>
      <c r="L56" s="47" t="str">
        <f t="shared" si="1"/>
        <v/>
      </c>
      <c r="M56" s="47" t="str">
        <f t="shared" si="2"/>
        <v/>
      </c>
      <c r="N56" s="79">
        <f t="shared" si="3"/>
        <v>54</v>
      </c>
      <c r="P56" s="108"/>
    </row>
    <row r="57" spans="1:16" hidden="1">
      <c r="A57" s="132">
        <v>55</v>
      </c>
      <c r="B57" s="62">
        <v>1521</v>
      </c>
      <c r="C57" s="57" t="s">
        <v>305</v>
      </c>
      <c r="D57" s="57" t="s">
        <v>306</v>
      </c>
      <c r="E57" s="57"/>
      <c r="F57" s="24" t="s">
        <v>36</v>
      </c>
      <c r="G57" s="215"/>
      <c r="H57" s="19">
        <v>45.5</v>
      </c>
      <c r="I57" s="110" t="s">
        <v>137</v>
      </c>
      <c r="K57" s="78" t="str">
        <f t="shared" si="0"/>
        <v/>
      </c>
      <c r="L57" s="47">
        <f t="shared" si="1"/>
        <v>55</v>
      </c>
      <c r="M57" s="47" t="str">
        <f t="shared" si="2"/>
        <v/>
      </c>
      <c r="N57" s="79" t="str">
        <f t="shared" si="3"/>
        <v/>
      </c>
      <c r="P57" s="108"/>
    </row>
    <row r="58" spans="1:16" hidden="1">
      <c r="A58" s="132">
        <v>56</v>
      </c>
      <c r="B58" s="62">
        <v>1540</v>
      </c>
      <c r="C58" s="57" t="s">
        <v>43</v>
      </c>
      <c r="D58" s="57" t="s">
        <v>353</v>
      </c>
      <c r="E58" s="57"/>
      <c r="F58" s="24"/>
      <c r="G58" s="215" t="s">
        <v>352</v>
      </c>
      <c r="H58" s="19">
        <v>46.09</v>
      </c>
      <c r="I58" s="110" t="s">
        <v>137</v>
      </c>
      <c r="J58" s="8"/>
      <c r="K58" s="78" t="str">
        <f t="shared" si="0"/>
        <v/>
      </c>
      <c r="L58" s="47" t="str">
        <f t="shared" si="1"/>
        <v/>
      </c>
      <c r="M58" s="47" t="str">
        <f t="shared" si="2"/>
        <v/>
      </c>
      <c r="N58" s="79" t="str">
        <f t="shared" si="3"/>
        <v/>
      </c>
      <c r="P58" s="108"/>
    </row>
    <row r="59" spans="1:16" hidden="1">
      <c r="A59" s="132">
        <v>57</v>
      </c>
      <c r="B59" s="62">
        <v>1429</v>
      </c>
      <c r="C59" s="57" t="s">
        <v>41</v>
      </c>
      <c r="D59" s="57" t="s">
        <v>42</v>
      </c>
      <c r="E59" s="57" t="s">
        <v>192</v>
      </c>
      <c r="F59" s="27" t="s">
        <v>36</v>
      </c>
      <c r="G59" s="96"/>
      <c r="H59" s="206">
        <v>46.36</v>
      </c>
      <c r="I59" s="83" t="s">
        <v>22</v>
      </c>
      <c r="K59" s="78" t="str">
        <f t="shared" si="0"/>
        <v/>
      </c>
      <c r="L59" s="47">
        <f t="shared" si="1"/>
        <v>57</v>
      </c>
      <c r="M59" s="47" t="str">
        <f t="shared" si="2"/>
        <v/>
      </c>
      <c r="N59" s="79" t="str">
        <f t="shared" si="3"/>
        <v/>
      </c>
      <c r="P59" s="108"/>
    </row>
    <row r="60" spans="1:16" hidden="1">
      <c r="A60" s="132">
        <v>58</v>
      </c>
      <c r="B60" s="62">
        <v>1509</v>
      </c>
      <c r="C60" s="54" t="s">
        <v>237</v>
      </c>
      <c r="D60" s="57" t="s">
        <v>276</v>
      </c>
      <c r="E60" s="57"/>
      <c r="F60" s="24" t="s">
        <v>4</v>
      </c>
      <c r="G60" s="285" t="s">
        <v>131</v>
      </c>
      <c r="H60" s="206">
        <v>46.51</v>
      </c>
      <c r="I60" s="110" t="s">
        <v>137</v>
      </c>
      <c r="K60" s="78" t="str">
        <f t="shared" si="0"/>
        <v/>
      </c>
      <c r="L60" s="47" t="str">
        <f t="shared" si="1"/>
        <v/>
      </c>
      <c r="M60" s="47" t="str">
        <f t="shared" si="2"/>
        <v/>
      </c>
      <c r="N60" s="79" t="str">
        <f t="shared" si="3"/>
        <v/>
      </c>
      <c r="P60" s="108"/>
    </row>
    <row r="61" spans="1:16" hidden="1">
      <c r="A61" s="132">
        <v>59</v>
      </c>
      <c r="B61" s="62">
        <v>1517</v>
      </c>
      <c r="C61" s="57"/>
      <c r="D61" s="57" t="s">
        <v>301</v>
      </c>
      <c r="E61" s="57"/>
      <c r="F61" s="24" t="s">
        <v>4</v>
      </c>
      <c r="G61" s="215" t="s">
        <v>180</v>
      </c>
      <c r="H61" s="19">
        <v>46.52</v>
      </c>
      <c r="I61" s="110" t="s">
        <v>137</v>
      </c>
      <c r="K61" s="78" t="str">
        <f t="shared" si="0"/>
        <v/>
      </c>
      <c r="L61" s="47" t="str">
        <f t="shared" si="1"/>
        <v/>
      </c>
      <c r="M61" s="47" t="str">
        <f t="shared" si="2"/>
        <v/>
      </c>
      <c r="N61" s="79" t="str">
        <f t="shared" si="3"/>
        <v/>
      </c>
      <c r="P61" s="108"/>
    </row>
    <row r="62" spans="1:16" hidden="1">
      <c r="A62" s="132">
        <v>60</v>
      </c>
      <c r="B62" s="62">
        <v>1512</v>
      </c>
      <c r="C62" s="57"/>
      <c r="D62" s="57" t="s">
        <v>280</v>
      </c>
      <c r="E62" s="57"/>
      <c r="F62" s="24" t="s">
        <v>4</v>
      </c>
      <c r="G62" s="215" t="s">
        <v>133</v>
      </c>
      <c r="H62" s="19">
        <v>47.05</v>
      </c>
      <c r="I62" s="110" t="s">
        <v>137</v>
      </c>
      <c r="K62" s="78" t="str">
        <f t="shared" si="0"/>
        <v/>
      </c>
      <c r="L62" s="47" t="str">
        <f t="shared" si="1"/>
        <v/>
      </c>
      <c r="M62" s="47" t="str">
        <f t="shared" si="2"/>
        <v/>
      </c>
      <c r="N62" s="79" t="str">
        <f t="shared" si="3"/>
        <v/>
      </c>
      <c r="P62" s="108"/>
    </row>
    <row r="63" spans="1:16" hidden="1">
      <c r="A63" s="132">
        <v>61</v>
      </c>
      <c r="B63" s="62">
        <v>1475</v>
      </c>
      <c r="C63" s="57" t="s">
        <v>344</v>
      </c>
      <c r="D63" s="57" t="s">
        <v>345</v>
      </c>
      <c r="E63" s="58"/>
      <c r="F63" s="24" t="s">
        <v>8</v>
      </c>
      <c r="G63" s="96"/>
      <c r="H63" s="206">
        <v>47.06</v>
      </c>
      <c r="I63" s="110" t="s">
        <v>137</v>
      </c>
      <c r="K63" s="78" t="str">
        <f t="shared" si="0"/>
        <v/>
      </c>
      <c r="L63" s="47" t="str">
        <f t="shared" si="1"/>
        <v/>
      </c>
      <c r="M63" s="47" t="str">
        <f t="shared" si="2"/>
        <v/>
      </c>
      <c r="N63" s="79">
        <f t="shared" si="3"/>
        <v>61</v>
      </c>
      <c r="P63" s="108"/>
    </row>
    <row r="64" spans="1:16" hidden="1">
      <c r="A64" s="132">
        <v>62</v>
      </c>
      <c r="B64" s="62">
        <v>1455</v>
      </c>
      <c r="C64" s="57" t="s">
        <v>185</v>
      </c>
      <c r="D64" s="57" t="s">
        <v>231</v>
      </c>
      <c r="E64" s="57" t="s">
        <v>213</v>
      </c>
      <c r="F64" s="215" t="s">
        <v>7</v>
      </c>
      <c r="G64" s="24"/>
      <c r="H64" s="19">
        <v>47.17</v>
      </c>
      <c r="I64" s="83" t="s">
        <v>22</v>
      </c>
      <c r="K64" s="78" t="str">
        <f t="shared" si="0"/>
        <v/>
      </c>
      <c r="L64" s="47" t="str">
        <f t="shared" si="1"/>
        <v/>
      </c>
      <c r="M64" s="47">
        <f t="shared" si="2"/>
        <v>62</v>
      </c>
      <c r="N64" s="79" t="str">
        <f t="shared" si="3"/>
        <v/>
      </c>
      <c r="P64" s="108"/>
    </row>
    <row r="65" spans="1:16" hidden="1">
      <c r="A65" s="132">
        <v>63</v>
      </c>
      <c r="B65" s="62">
        <v>1503</v>
      </c>
      <c r="C65" s="57" t="s">
        <v>234</v>
      </c>
      <c r="D65" s="57" t="s">
        <v>273</v>
      </c>
      <c r="E65" s="57"/>
      <c r="F65" s="24" t="s">
        <v>4</v>
      </c>
      <c r="G65" s="285" t="s">
        <v>262</v>
      </c>
      <c r="H65" s="19">
        <v>47.25</v>
      </c>
      <c r="I65" s="110" t="s">
        <v>137</v>
      </c>
      <c r="K65" s="78" t="str">
        <f t="shared" si="0"/>
        <v/>
      </c>
      <c r="L65" s="47" t="str">
        <f t="shared" si="1"/>
        <v/>
      </c>
      <c r="M65" s="47" t="str">
        <f t="shared" si="2"/>
        <v/>
      </c>
      <c r="N65" s="79" t="str">
        <f t="shared" si="3"/>
        <v/>
      </c>
      <c r="P65" s="108"/>
    </row>
    <row r="66" spans="1:16" hidden="1">
      <c r="A66" s="132">
        <v>64</v>
      </c>
      <c r="B66" s="62">
        <v>1465</v>
      </c>
      <c r="C66" s="57" t="s">
        <v>143</v>
      </c>
      <c r="D66" s="57" t="s">
        <v>235</v>
      </c>
      <c r="E66" s="57" t="s">
        <v>217</v>
      </c>
      <c r="F66" s="215" t="s">
        <v>7</v>
      </c>
      <c r="G66" s="26"/>
      <c r="H66" s="19">
        <v>47.38</v>
      </c>
      <c r="I66" s="110" t="s">
        <v>137</v>
      </c>
      <c r="K66" s="78" t="str">
        <f t="shared" si="0"/>
        <v/>
      </c>
      <c r="L66" s="47" t="str">
        <f t="shared" si="1"/>
        <v/>
      </c>
      <c r="M66" s="47">
        <f t="shared" si="2"/>
        <v>64</v>
      </c>
      <c r="N66" s="79" t="str">
        <f t="shared" si="3"/>
        <v/>
      </c>
      <c r="P66" s="108"/>
    </row>
    <row r="67" spans="1:16">
      <c r="A67" s="132">
        <v>65</v>
      </c>
      <c r="B67" s="62">
        <v>1445</v>
      </c>
      <c r="C67" s="57" t="s">
        <v>167</v>
      </c>
      <c r="D67" s="57" t="s">
        <v>207</v>
      </c>
      <c r="E67" s="58"/>
      <c r="F67" s="285" t="s">
        <v>6</v>
      </c>
      <c r="G67" s="96"/>
      <c r="H67" s="206">
        <v>47.52</v>
      </c>
      <c r="I67" s="110" t="s">
        <v>22</v>
      </c>
      <c r="J67" s="8"/>
      <c r="K67" s="78">
        <f t="shared" si="0"/>
        <v>65</v>
      </c>
      <c r="L67" s="47" t="str">
        <f t="shared" si="1"/>
        <v/>
      </c>
      <c r="M67" s="47" t="str">
        <f t="shared" si="2"/>
        <v/>
      </c>
      <c r="N67" s="79" t="str">
        <f t="shared" si="3"/>
        <v/>
      </c>
      <c r="P67" s="108"/>
    </row>
    <row r="68" spans="1:16" hidden="1">
      <c r="A68" s="132">
        <v>66</v>
      </c>
      <c r="B68" s="62">
        <v>1535</v>
      </c>
      <c r="C68" s="54" t="s">
        <v>286</v>
      </c>
      <c r="D68" s="54" t="s">
        <v>342</v>
      </c>
      <c r="E68" s="54"/>
      <c r="F68" s="24" t="s">
        <v>4</v>
      </c>
      <c r="G68" s="215" t="s">
        <v>131</v>
      </c>
      <c r="H68" s="19">
        <v>47.53</v>
      </c>
      <c r="I68" s="110" t="s">
        <v>137</v>
      </c>
      <c r="K68" s="78" t="str">
        <f t="shared" ref="K68:K77" si="4">IF($F68="Civil Service",A68,"")</f>
        <v/>
      </c>
      <c r="L68" s="47" t="str">
        <f t="shared" ref="L68:L77" si="5">IF($F68="RAFAA",A68,"")</f>
        <v/>
      </c>
      <c r="M68" s="47" t="str">
        <f t="shared" ref="M68:M77" si="6">IF($F68="Police",A68,"")</f>
        <v/>
      </c>
      <c r="N68" s="79" t="str">
        <f t="shared" ref="N68:N77" si="7">IF($F68="Fire",A68,"")</f>
        <v/>
      </c>
      <c r="P68" s="108"/>
    </row>
    <row r="69" spans="1:16" hidden="1">
      <c r="A69" s="132">
        <v>67</v>
      </c>
      <c r="B69" s="62">
        <v>1527</v>
      </c>
      <c r="C69" s="54" t="s">
        <v>286</v>
      </c>
      <c r="D69" s="54" t="s">
        <v>329</v>
      </c>
      <c r="E69" s="54"/>
      <c r="F69" s="24"/>
      <c r="G69" s="93" t="s">
        <v>70</v>
      </c>
      <c r="H69" s="19">
        <v>48.14</v>
      </c>
      <c r="I69" s="110" t="s">
        <v>137</v>
      </c>
      <c r="J69" s="8"/>
      <c r="K69" s="78" t="str">
        <f t="shared" si="4"/>
        <v/>
      </c>
      <c r="L69" s="47" t="str">
        <f t="shared" si="5"/>
        <v/>
      </c>
      <c r="M69" s="47" t="str">
        <f t="shared" si="6"/>
        <v/>
      </c>
      <c r="N69" s="79" t="str">
        <f t="shared" si="7"/>
        <v/>
      </c>
      <c r="P69" s="108"/>
    </row>
    <row r="70" spans="1:16" hidden="1">
      <c r="A70" s="132">
        <v>68</v>
      </c>
      <c r="B70" s="62">
        <v>1488</v>
      </c>
      <c r="C70" s="57" t="s">
        <v>153</v>
      </c>
      <c r="D70" s="57" t="s">
        <v>255</v>
      </c>
      <c r="E70" s="58"/>
      <c r="F70" s="24" t="s">
        <v>8</v>
      </c>
      <c r="G70" s="25"/>
      <c r="H70" s="206">
        <v>48.17</v>
      </c>
      <c r="I70" s="83" t="s">
        <v>22</v>
      </c>
      <c r="K70" s="78" t="str">
        <f t="shared" si="4"/>
        <v/>
      </c>
      <c r="L70" s="47" t="str">
        <f t="shared" si="5"/>
        <v/>
      </c>
      <c r="M70" s="47" t="str">
        <f t="shared" si="6"/>
        <v/>
      </c>
      <c r="N70" s="79">
        <f t="shared" si="7"/>
        <v>68</v>
      </c>
      <c r="P70" s="108"/>
    </row>
    <row r="71" spans="1:16" hidden="1">
      <c r="A71" s="132">
        <v>69</v>
      </c>
      <c r="B71" s="62">
        <v>1477</v>
      </c>
      <c r="C71" s="57" t="s">
        <v>143</v>
      </c>
      <c r="D71" s="57" t="s">
        <v>351</v>
      </c>
      <c r="E71" s="57"/>
      <c r="F71" s="24" t="s">
        <v>8</v>
      </c>
      <c r="G71" s="96"/>
      <c r="H71" s="206">
        <v>48.26</v>
      </c>
      <c r="I71" s="110" t="s">
        <v>22</v>
      </c>
      <c r="K71" s="78" t="str">
        <f t="shared" si="4"/>
        <v/>
      </c>
      <c r="L71" s="47" t="str">
        <f t="shared" si="5"/>
        <v/>
      </c>
      <c r="M71" s="47" t="str">
        <f t="shared" si="6"/>
        <v/>
      </c>
      <c r="N71" s="79">
        <f t="shared" si="7"/>
        <v>69</v>
      </c>
      <c r="P71" s="108"/>
    </row>
    <row r="72" spans="1:16" hidden="1">
      <c r="A72" s="132">
        <v>70</v>
      </c>
      <c r="B72" s="62">
        <v>1496</v>
      </c>
      <c r="C72" s="54" t="s">
        <v>193</v>
      </c>
      <c r="D72" s="54" t="s">
        <v>263</v>
      </c>
      <c r="E72" s="54"/>
      <c r="F72" s="24" t="s">
        <v>4</v>
      </c>
      <c r="G72" s="285" t="s">
        <v>262</v>
      </c>
      <c r="H72" s="19">
        <v>48.31</v>
      </c>
      <c r="I72" s="110" t="s">
        <v>137</v>
      </c>
      <c r="K72" s="78" t="str">
        <f t="shared" si="4"/>
        <v/>
      </c>
      <c r="L72" s="47" t="str">
        <f t="shared" si="5"/>
        <v/>
      </c>
      <c r="M72" s="47" t="str">
        <f t="shared" si="6"/>
        <v/>
      </c>
      <c r="N72" s="79" t="str">
        <f t="shared" si="7"/>
        <v/>
      </c>
      <c r="P72" s="108"/>
    </row>
    <row r="73" spans="1:16" hidden="1">
      <c r="A73" s="132">
        <v>71</v>
      </c>
      <c r="B73" s="62">
        <v>1518</v>
      </c>
      <c r="C73" s="54"/>
      <c r="D73" s="57" t="s">
        <v>312</v>
      </c>
      <c r="E73" s="57"/>
      <c r="F73" s="24" t="s">
        <v>4</v>
      </c>
      <c r="G73" s="215" t="s">
        <v>180</v>
      </c>
      <c r="H73" s="206">
        <v>48.43</v>
      </c>
      <c r="I73" s="83" t="s">
        <v>22</v>
      </c>
      <c r="J73" s="8"/>
      <c r="K73" s="78" t="str">
        <f t="shared" si="4"/>
        <v/>
      </c>
      <c r="L73" s="47" t="str">
        <f t="shared" si="5"/>
        <v/>
      </c>
      <c r="M73" s="47" t="str">
        <f t="shared" si="6"/>
        <v/>
      </c>
      <c r="N73" s="79" t="str">
        <f t="shared" si="7"/>
        <v/>
      </c>
      <c r="P73" s="108"/>
    </row>
    <row r="74" spans="1:16" hidden="1">
      <c r="A74" s="132">
        <v>72</v>
      </c>
      <c r="B74" s="62">
        <v>1524</v>
      </c>
      <c r="C74" s="57" t="s">
        <v>322</v>
      </c>
      <c r="D74" s="57" t="s">
        <v>320</v>
      </c>
      <c r="E74" s="57"/>
      <c r="F74" s="24"/>
      <c r="G74" s="215" t="s">
        <v>318</v>
      </c>
      <c r="H74" s="19">
        <v>48.55</v>
      </c>
      <c r="I74" s="110" t="s">
        <v>137</v>
      </c>
      <c r="K74" s="78" t="str">
        <f t="shared" si="4"/>
        <v/>
      </c>
      <c r="L74" s="47" t="str">
        <f t="shared" si="5"/>
        <v/>
      </c>
      <c r="M74" s="47" t="str">
        <f t="shared" si="6"/>
        <v/>
      </c>
      <c r="N74" s="79" t="str">
        <f t="shared" si="7"/>
        <v/>
      </c>
      <c r="P74" s="108"/>
    </row>
    <row r="75" spans="1:16" hidden="1">
      <c r="A75" s="132">
        <v>73</v>
      </c>
      <c r="B75" s="62">
        <v>1516</v>
      </c>
      <c r="C75" s="57"/>
      <c r="D75" s="57" t="s">
        <v>300</v>
      </c>
      <c r="E75" s="57"/>
      <c r="F75" s="24" t="s">
        <v>4</v>
      </c>
      <c r="G75" s="215" t="s">
        <v>180</v>
      </c>
      <c r="H75" s="19">
        <v>49.09</v>
      </c>
      <c r="I75" s="110" t="s">
        <v>137</v>
      </c>
      <c r="K75" s="78" t="str">
        <f t="shared" si="4"/>
        <v/>
      </c>
      <c r="L75" s="47" t="str">
        <f t="shared" si="5"/>
        <v/>
      </c>
      <c r="M75" s="47" t="str">
        <f t="shared" si="6"/>
        <v/>
      </c>
      <c r="N75" s="79" t="str">
        <f t="shared" si="7"/>
        <v/>
      </c>
      <c r="P75" s="108"/>
    </row>
    <row r="76" spans="1:16" hidden="1">
      <c r="A76" s="132">
        <v>74</v>
      </c>
      <c r="B76" s="62">
        <v>1414</v>
      </c>
      <c r="C76" s="56" t="s">
        <v>290</v>
      </c>
      <c r="D76" s="56" t="s">
        <v>165</v>
      </c>
      <c r="E76" s="56" t="s">
        <v>166</v>
      </c>
      <c r="F76" s="27" t="s">
        <v>36</v>
      </c>
      <c r="G76" s="26"/>
      <c r="H76" s="19">
        <v>49.11</v>
      </c>
      <c r="I76" s="83" t="s">
        <v>137</v>
      </c>
      <c r="K76" s="78" t="str">
        <f t="shared" si="4"/>
        <v/>
      </c>
      <c r="L76" s="47">
        <f t="shared" si="5"/>
        <v>74</v>
      </c>
      <c r="M76" s="47" t="str">
        <f t="shared" si="6"/>
        <v/>
      </c>
      <c r="N76" s="79" t="str">
        <f t="shared" si="7"/>
        <v/>
      </c>
      <c r="P76" s="108"/>
    </row>
    <row r="77" spans="1:16" hidden="1">
      <c r="A77" s="132">
        <v>75</v>
      </c>
      <c r="B77" s="62">
        <v>1530</v>
      </c>
      <c r="C77" s="54" t="s">
        <v>332</v>
      </c>
      <c r="D77" s="57" t="s">
        <v>333</v>
      </c>
      <c r="E77" s="57"/>
      <c r="F77" s="285"/>
      <c r="G77" s="215" t="s">
        <v>70</v>
      </c>
      <c r="H77" s="206">
        <v>49.15</v>
      </c>
      <c r="I77" s="110" t="s">
        <v>137</v>
      </c>
      <c r="K77" s="78" t="str">
        <f t="shared" si="4"/>
        <v/>
      </c>
      <c r="L77" s="47" t="str">
        <f t="shared" si="5"/>
        <v/>
      </c>
      <c r="M77" s="47" t="str">
        <f t="shared" si="6"/>
        <v/>
      </c>
      <c r="N77" s="79" t="str">
        <f t="shared" si="7"/>
        <v/>
      </c>
      <c r="P77" s="108"/>
    </row>
    <row r="78" spans="1:16" hidden="1">
      <c r="A78" s="132">
        <v>76</v>
      </c>
      <c r="B78" s="62">
        <v>1493</v>
      </c>
      <c r="C78" s="54"/>
      <c r="D78" s="57" t="s">
        <v>260</v>
      </c>
      <c r="E78" s="57"/>
      <c r="F78" s="285" t="s">
        <v>4</v>
      </c>
      <c r="G78" s="285" t="s">
        <v>168</v>
      </c>
      <c r="H78" s="206">
        <v>49.19</v>
      </c>
      <c r="I78" s="83" t="s">
        <v>137</v>
      </c>
      <c r="J78" s="8"/>
      <c r="K78" s="78"/>
      <c r="L78" s="47"/>
      <c r="M78" s="47"/>
      <c r="N78" s="79"/>
      <c r="P78" s="108"/>
    </row>
    <row r="79" spans="1:16" hidden="1">
      <c r="A79" s="132">
        <v>77</v>
      </c>
      <c r="B79" s="62">
        <v>1500</v>
      </c>
      <c r="C79" s="57" t="s">
        <v>268</v>
      </c>
      <c r="D79" s="57" t="s">
        <v>269</v>
      </c>
      <c r="E79" s="53"/>
      <c r="F79" s="24" t="s">
        <v>4</v>
      </c>
      <c r="G79" s="285" t="s">
        <v>262</v>
      </c>
      <c r="H79" s="19">
        <v>49.2</v>
      </c>
      <c r="I79" s="110" t="s">
        <v>137</v>
      </c>
      <c r="K79" s="78"/>
      <c r="L79" s="47"/>
      <c r="M79" s="47"/>
      <c r="N79" s="79"/>
      <c r="P79" s="108"/>
    </row>
    <row r="80" spans="1:16" hidden="1">
      <c r="A80" s="132">
        <v>78</v>
      </c>
      <c r="B80" s="62">
        <v>1499</v>
      </c>
      <c r="C80" s="54" t="s">
        <v>225</v>
      </c>
      <c r="D80" s="57" t="s">
        <v>267</v>
      </c>
      <c r="E80" s="57"/>
      <c r="F80" s="24" t="s">
        <v>4</v>
      </c>
      <c r="G80" s="285" t="s">
        <v>262</v>
      </c>
      <c r="H80" s="206">
        <v>49.26</v>
      </c>
      <c r="I80" s="110" t="s">
        <v>137</v>
      </c>
      <c r="J80" s="8"/>
      <c r="K80" s="78"/>
      <c r="L80" s="47"/>
      <c r="M80" s="47"/>
      <c r="N80" s="79"/>
      <c r="P80" s="108"/>
    </row>
    <row r="81" spans="1:16" hidden="1">
      <c r="A81" s="132">
        <v>79</v>
      </c>
      <c r="B81" s="62">
        <v>1497</v>
      </c>
      <c r="C81" s="57" t="s">
        <v>264</v>
      </c>
      <c r="D81" s="57" t="s">
        <v>265</v>
      </c>
      <c r="E81" s="57"/>
      <c r="F81" s="24" t="s">
        <v>4</v>
      </c>
      <c r="G81" s="285" t="s">
        <v>262</v>
      </c>
      <c r="H81" s="19">
        <v>49.39</v>
      </c>
      <c r="I81" s="110" t="s">
        <v>137</v>
      </c>
      <c r="K81" s="78"/>
      <c r="L81" s="47"/>
      <c r="M81" s="47"/>
      <c r="N81" s="79"/>
      <c r="P81" s="108"/>
    </row>
    <row r="82" spans="1:16" hidden="1">
      <c r="A82" s="132">
        <v>80</v>
      </c>
      <c r="B82" s="62">
        <v>1525</v>
      </c>
      <c r="C82" s="57"/>
      <c r="D82" s="57" t="s">
        <v>327</v>
      </c>
      <c r="E82" s="57"/>
      <c r="F82" s="24"/>
      <c r="G82" s="310" t="s">
        <v>328</v>
      </c>
      <c r="H82" s="19">
        <v>50.21</v>
      </c>
      <c r="I82" s="110" t="s">
        <v>22</v>
      </c>
      <c r="K82" s="78"/>
      <c r="L82" s="47"/>
      <c r="M82" s="47"/>
      <c r="N82" s="79"/>
      <c r="P82" s="108"/>
    </row>
    <row r="83" spans="1:16" hidden="1">
      <c r="A83" s="132">
        <v>81</v>
      </c>
      <c r="B83" s="62">
        <v>1511</v>
      </c>
      <c r="C83" s="54"/>
      <c r="D83" s="54" t="s">
        <v>279</v>
      </c>
      <c r="E83" s="54"/>
      <c r="F83" s="24" t="s">
        <v>4</v>
      </c>
      <c r="G83" s="310" t="s">
        <v>133</v>
      </c>
      <c r="H83" s="19">
        <v>50.28</v>
      </c>
      <c r="I83" s="110" t="s">
        <v>137</v>
      </c>
      <c r="K83" s="78"/>
      <c r="L83" s="47"/>
      <c r="M83" s="47"/>
      <c r="N83" s="79"/>
      <c r="P83" s="108"/>
    </row>
    <row r="84" spans="1:16">
      <c r="A84" s="132">
        <v>82</v>
      </c>
      <c r="B84" s="62">
        <v>1430</v>
      </c>
      <c r="C84" s="57" t="s">
        <v>31</v>
      </c>
      <c r="D84" s="57" t="s">
        <v>304</v>
      </c>
      <c r="E84" s="58"/>
      <c r="F84" s="285" t="s">
        <v>6</v>
      </c>
      <c r="G84" s="96"/>
      <c r="H84" s="206">
        <v>51.08</v>
      </c>
      <c r="I84" s="110" t="s">
        <v>22</v>
      </c>
      <c r="K84" s="78"/>
      <c r="L84" s="47"/>
      <c r="M84" s="47"/>
      <c r="N84" s="79"/>
      <c r="P84" s="108"/>
    </row>
    <row r="85" spans="1:16" hidden="1">
      <c r="A85" s="132">
        <v>83</v>
      </c>
      <c r="B85" s="62">
        <v>1491</v>
      </c>
      <c r="C85" s="57"/>
      <c r="D85" s="57" t="s">
        <v>257</v>
      </c>
      <c r="E85" s="57"/>
      <c r="F85" s="310" t="s">
        <v>258</v>
      </c>
      <c r="G85" s="285" t="s">
        <v>168</v>
      </c>
      <c r="H85" s="19">
        <v>51.2</v>
      </c>
      <c r="I85" s="110" t="s">
        <v>22</v>
      </c>
      <c r="J85" s="8"/>
      <c r="K85" s="78"/>
      <c r="L85" s="47"/>
      <c r="M85" s="47"/>
      <c r="N85" s="79"/>
      <c r="P85" s="108"/>
    </row>
    <row r="86" spans="1:16" s="8" customFormat="1" hidden="1">
      <c r="A86" s="132">
        <v>84</v>
      </c>
      <c r="B86" s="62">
        <v>1495</v>
      </c>
      <c r="C86" s="57" t="s">
        <v>261</v>
      </c>
      <c r="D86" s="57" t="s">
        <v>23</v>
      </c>
      <c r="E86" s="53"/>
      <c r="F86" s="24" t="s">
        <v>4</v>
      </c>
      <c r="G86" s="285" t="s">
        <v>262</v>
      </c>
      <c r="H86" s="254">
        <v>51.26</v>
      </c>
      <c r="I86" s="110" t="s">
        <v>22</v>
      </c>
      <c r="K86" s="78"/>
      <c r="L86" s="47"/>
      <c r="M86" s="47"/>
      <c r="N86" s="79"/>
      <c r="O86"/>
      <c r="P86" s="108"/>
    </row>
    <row r="87" spans="1:16" s="8" customFormat="1" hidden="1">
      <c r="A87" s="132">
        <v>85</v>
      </c>
      <c r="B87" s="62">
        <v>1520</v>
      </c>
      <c r="C87" s="57"/>
      <c r="D87" s="57" t="s">
        <v>314</v>
      </c>
      <c r="E87" s="57"/>
      <c r="F87" s="24" t="s">
        <v>4</v>
      </c>
      <c r="G87" s="310" t="s">
        <v>180</v>
      </c>
      <c r="H87" s="19">
        <v>51.52</v>
      </c>
      <c r="I87" s="110" t="s">
        <v>137</v>
      </c>
      <c r="J87"/>
      <c r="K87" s="78"/>
      <c r="L87" s="47"/>
      <c r="M87" s="47"/>
      <c r="N87" s="79"/>
      <c r="O87"/>
      <c r="P87" s="108"/>
    </row>
    <row r="88" spans="1:16" s="8" customFormat="1" hidden="1">
      <c r="A88" s="132">
        <v>86</v>
      </c>
      <c r="B88" s="62">
        <v>1536</v>
      </c>
      <c r="C88" s="57" t="s">
        <v>316</v>
      </c>
      <c r="D88" s="57" t="s">
        <v>346</v>
      </c>
      <c r="E88" s="57"/>
      <c r="F88" s="24" t="s">
        <v>4</v>
      </c>
      <c r="G88" s="310" t="s">
        <v>131</v>
      </c>
      <c r="H88" s="19">
        <v>52.11</v>
      </c>
      <c r="I88" s="110" t="s">
        <v>137</v>
      </c>
      <c r="J88"/>
      <c r="K88" s="78"/>
      <c r="L88" s="47"/>
      <c r="M88" s="47"/>
      <c r="N88" s="79"/>
      <c r="O88"/>
      <c r="P88" s="108"/>
    </row>
    <row r="89" spans="1:16" hidden="1">
      <c r="A89" s="132">
        <v>87</v>
      </c>
      <c r="B89" s="62">
        <v>1502</v>
      </c>
      <c r="C89" s="57" t="s">
        <v>189</v>
      </c>
      <c r="D89" s="57" t="s">
        <v>272</v>
      </c>
      <c r="E89" s="57"/>
      <c r="F89" s="24" t="s">
        <v>4</v>
      </c>
      <c r="G89" s="285" t="s">
        <v>262</v>
      </c>
      <c r="H89" s="19">
        <v>52.25</v>
      </c>
      <c r="I89" s="110" t="s">
        <v>137</v>
      </c>
      <c r="K89" s="78"/>
      <c r="L89" s="47"/>
      <c r="M89" s="47"/>
      <c r="N89" s="79"/>
      <c r="P89" s="108"/>
    </row>
    <row r="90" spans="1:16" hidden="1">
      <c r="A90" s="132">
        <v>88</v>
      </c>
      <c r="B90" s="62">
        <v>1504</v>
      </c>
      <c r="C90" s="54" t="s">
        <v>274</v>
      </c>
      <c r="D90" s="57" t="s">
        <v>203</v>
      </c>
      <c r="E90" s="57"/>
      <c r="F90" s="24" t="s">
        <v>4</v>
      </c>
      <c r="G90" s="285" t="s">
        <v>262</v>
      </c>
      <c r="H90" s="206">
        <v>52.48</v>
      </c>
      <c r="I90" s="110" t="s">
        <v>137</v>
      </c>
      <c r="K90" s="78"/>
      <c r="L90" s="47"/>
      <c r="M90" s="47"/>
      <c r="N90" s="79"/>
      <c r="P90" s="108"/>
    </row>
    <row r="91" spans="1:16" hidden="1">
      <c r="A91" s="132">
        <v>89</v>
      </c>
      <c r="B91" s="62">
        <v>1519</v>
      </c>
      <c r="C91" s="54"/>
      <c r="D91" s="54" t="s">
        <v>313</v>
      </c>
      <c r="E91" s="54"/>
      <c r="F91" s="24" t="s">
        <v>4</v>
      </c>
      <c r="G91" s="215" t="s">
        <v>180</v>
      </c>
      <c r="H91" s="19">
        <v>53.26</v>
      </c>
      <c r="I91" s="110" t="s">
        <v>22</v>
      </c>
      <c r="J91" s="8"/>
      <c r="K91" s="78"/>
      <c r="L91" s="47"/>
      <c r="M91" s="47"/>
      <c r="N91" s="79"/>
      <c r="P91" s="108"/>
    </row>
    <row r="92" spans="1:16" s="8" customFormat="1" hidden="1">
      <c r="A92" s="132">
        <v>90</v>
      </c>
      <c r="B92" s="62">
        <v>1538</v>
      </c>
      <c r="C92" s="54" t="s">
        <v>334</v>
      </c>
      <c r="D92" s="54" t="s">
        <v>348</v>
      </c>
      <c r="E92" s="54"/>
      <c r="F92" s="24" t="s">
        <v>4</v>
      </c>
      <c r="G92" s="310" t="s">
        <v>131</v>
      </c>
      <c r="H92" s="19">
        <v>53.27</v>
      </c>
      <c r="I92" s="110" t="s">
        <v>137</v>
      </c>
      <c r="K92" s="78"/>
      <c r="L92" s="47"/>
      <c r="M92" s="47"/>
      <c r="N92" s="79"/>
      <c r="O92"/>
      <c r="P92" s="108"/>
    </row>
    <row r="93" spans="1:16" s="8" customFormat="1" hidden="1">
      <c r="A93" s="132">
        <v>91</v>
      </c>
      <c r="B93" s="62">
        <v>1466</v>
      </c>
      <c r="C93" s="57" t="s">
        <v>156</v>
      </c>
      <c r="D93" s="57" t="s">
        <v>236</v>
      </c>
      <c r="E93" s="57"/>
      <c r="F93" s="215" t="s">
        <v>7</v>
      </c>
      <c r="G93" s="96"/>
      <c r="H93" s="206">
        <v>53.28</v>
      </c>
      <c r="I93" s="110" t="s">
        <v>22</v>
      </c>
      <c r="J93"/>
      <c r="K93" s="78"/>
      <c r="L93" s="47"/>
      <c r="M93" s="47"/>
      <c r="N93" s="79"/>
      <c r="O93"/>
      <c r="P93" s="108"/>
    </row>
    <row r="94" spans="1:16" s="8" customFormat="1" hidden="1">
      <c r="A94" s="132">
        <v>92</v>
      </c>
      <c r="B94" s="62">
        <v>1490</v>
      </c>
      <c r="C94" s="54"/>
      <c r="D94" s="54" t="s">
        <v>256</v>
      </c>
      <c r="E94" s="54"/>
      <c r="F94" s="27" t="s">
        <v>4</v>
      </c>
      <c r="G94" s="285" t="s">
        <v>168</v>
      </c>
      <c r="H94" s="19">
        <v>54.14</v>
      </c>
      <c r="I94" s="110" t="s">
        <v>137</v>
      </c>
      <c r="J94"/>
      <c r="K94" s="78"/>
      <c r="L94" s="47"/>
      <c r="M94" s="47"/>
      <c r="N94" s="79"/>
      <c r="O94"/>
      <c r="P94" s="108"/>
    </row>
    <row r="95" spans="1:16" hidden="1">
      <c r="A95" s="132">
        <v>93</v>
      </c>
      <c r="B95" s="62">
        <v>1467</v>
      </c>
      <c r="C95" s="57" t="s">
        <v>237</v>
      </c>
      <c r="D95" s="57" t="s">
        <v>238</v>
      </c>
      <c r="E95" s="57"/>
      <c r="F95" s="215" t="s">
        <v>7</v>
      </c>
      <c r="G95" s="310"/>
      <c r="H95" s="206">
        <v>55.54</v>
      </c>
      <c r="I95" s="83" t="s">
        <v>22</v>
      </c>
      <c r="K95" s="78"/>
      <c r="L95" s="47"/>
      <c r="M95" s="47"/>
      <c r="N95" s="79"/>
      <c r="P95" s="108"/>
    </row>
    <row r="96" spans="1:16" hidden="1">
      <c r="A96" s="132">
        <v>94</v>
      </c>
      <c r="B96" s="62">
        <v>1522</v>
      </c>
      <c r="C96" s="54" t="s">
        <v>316</v>
      </c>
      <c r="D96" s="57" t="s">
        <v>317</v>
      </c>
      <c r="E96" s="57"/>
      <c r="F96" s="285"/>
      <c r="G96" s="285" t="s">
        <v>318</v>
      </c>
      <c r="H96" s="206">
        <v>56.19</v>
      </c>
      <c r="I96" s="110" t="s">
        <v>137</v>
      </c>
      <c r="K96" s="78"/>
      <c r="L96" s="47"/>
      <c r="M96" s="47"/>
      <c r="N96" s="79"/>
      <c r="P96" s="108"/>
    </row>
    <row r="97" spans="1:16" hidden="1">
      <c r="A97" s="132">
        <v>95</v>
      </c>
      <c r="B97" s="62">
        <v>1501</v>
      </c>
      <c r="C97" s="54" t="s">
        <v>270</v>
      </c>
      <c r="D97" s="54" t="s">
        <v>271</v>
      </c>
      <c r="E97" s="54"/>
      <c r="F97" s="24" t="s">
        <v>4</v>
      </c>
      <c r="G97" s="25" t="s">
        <v>262</v>
      </c>
      <c r="H97" s="19">
        <v>56.53</v>
      </c>
      <c r="I97" s="110" t="s">
        <v>137</v>
      </c>
      <c r="J97" s="8"/>
      <c r="K97" s="78"/>
      <c r="L97" s="47"/>
      <c r="M97" s="47"/>
      <c r="N97" s="79"/>
      <c r="P97" s="108"/>
    </row>
    <row r="98" spans="1:16" s="8" customFormat="1" hidden="1">
      <c r="A98" s="132">
        <v>96</v>
      </c>
      <c r="B98" s="62">
        <v>1533</v>
      </c>
      <c r="C98" s="57" t="s">
        <v>335</v>
      </c>
      <c r="D98" s="57" t="s">
        <v>340</v>
      </c>
      <c r="E98" s="57"/>
      <c r="F98" s="24"/>
      <c r="G98" s="215" t="s">
        <v>337</v>
      </c>
      <c r="H98" s="19">
        <v>57.18</v>
      </c>
      <c r="I98" s="110" t="s">
        <v>137</v>
      </c>
      <c r="K98" s="78"/>
      <c r="L98" s="47"/>
      <c r="M98" s="47"/>
      <c r="N98" s="79"/>
      <c r="O98"/>
      <c r="P98" s="108"/>
    </row>
    <row r="99" spans="1:16" s="8" customFormat="1" hidden="1">
      <c r="A99" s="132">
        <v>97</v>
      </c>
      <c r="B99" s="62">
        <v>1492</v>
      </c>
      <c r="C99" s="57"/>
      <c r="D99" s="57" t="s">
        <v>259</v>
      </c>
      <c r="E99" s="57"/>
      <c r="F99" s="285" t="s">
        <v>4</v>
      </c>
      <c r="G99" s="285" t="s">
        <v>168</v>
      </c>
      <c r="H99" s="19">
        <v>57.2</v>
      </c>
      <c r="I99" s="83" t="s">
        <v>137</v>
      </c>
      <c r="J99"/>
      <c r="K99" s="78"/>
      <c r="L99" s="47"/>
      <c r="M99" s="47"/>
      <c r="N99" s="79"/>
      <c r="O99"/>
      <c r="P99" s="108"/>
    </row>
    <row r="100" spans="1:16" s="8" customFormat="1" hidden="1">
      <c r="A100" s="132">
        <v>98</v>
      </c>
      <c r="B100" s="62">
        <v>1534</v>
      </c>
      <c r="C100" s="54" t="s">
        <v>321</v>
      </c>
      <c r="D100" s="57" t="s">
        <v>341</v>
      </c>
      <c r="E100" s="57"/>
      <c r="F100" s="285"/>
      <c r="G100" s="310" t="s">
        <v>337</v>
      </c>
      <c r="H100" s="206">
        <v>58.24</v>
      </c>
      <c r="I100" s="83" t="s">
        <v>22</v>
      </c>
      <c r="J100"/>
      <c r="K100" s="78"/>
      <c r="L100" s="47"/>
      <c r="M100" s="47"/>
      <c r="N100" s="79"/>
      <c r="O100"/>
      <c r="P100" s="108"/>
    </row>
    <row r="101" spans="1:16" hidden="1">
      <c r="A101" s="132">
        <v>99</v>
      </c>
      <c r="B101" s="62">
        <v>1539</v>
      </c>
      <c r="C101" s="57" t="s">
        <v>349</v>
      </c>
      <c r="D101" s="57" t="s">
        <v>350</v>
      </c>
      <c r="E101" s="57"/>
      <c r="F101" s="24" t="s">
        <v>4</v>
      </c>
      <c r="G101" s="310" t="s">
        <v>131</v>
      </c>
      <c r="H101" s="19">
        <v>58.44</v>
      </c>
      <c r="I101" s="110" t="s">
        <v>22</v>
      </c>
      <c r="K101" s="78"/>
      <c r="L101" s="47"/>
      <c r="M101" s="47"/>
      <c r="N101" s="79"/>
      <c r="P101" s="108"/>
    </row>
    <row r="102" spans="1:16" hidden="1">
      <c r="A102" s="132">
        <v>100</v>
      </c>
      <c r="B102" s="62">
        <v>1537</v>
      </c>
      <c r="C102" s="57" t="s">
        <v>315</v>
      </c>
      <c r="D102" s="57" t="s">
        <v>347</v>
      </c>
      <c r="E102" s="57"/>
      <c r="F102" s="24" t="s">
        <v>4</v>
      </c>
      <c r="G102" s="215" t="s">
        <v>131</v>
      </c>
      <c r="H102" s="19">
        <v>59</v>
      </c>
      <c r="I102" s="110" t="s">
        <v>137</v>
      </c>
      <c r="J102" s="8"/>
      <c r="K102" s="78"/>
      <c r="L102" s="47"/>
      <c r="M102" s="47"/>
      <c r="N102" s="79"/>
      <c r="P102" s="108"/>
    </row>
    <row r="103" spans="1:16" s="8" customFormat="1" hidden="1">
      <c r="A103" s="132">
        <v>101</v>
      </c>
      <c r="B103" s="62">
        <v>1468</v>
      </c>
      <c r="C103" s="57" t="s">
        <v>239</v>
      </c>
      <c r="D103" s="57" t="s">
        <v>240</v>
      </c>
      <c r="E103" s="57"/>
      <c r="F103" s="215" t="s">
        <v>7</v>
      </c>
      <c r="G103" s="25"/>
      <c r="H103" s="19">
        <v>59.02</v>
      </c>
      <c r="I103" s="83" t="s">
        <v>22</v>
      </c>
      <c r="K103" s="78"/>
      <c r="L103" s="47"/>
      <c r="M103" s="47"/>
      <c r="N103" s="79"/>
      <c r="O103"/>
      <c r="P103" s="108"/>
    </row>
    <row r="104" spans="1:16" s="8" customFormat="1" hidden="1">
      <c r="A104" s="132">
        <v>102</v>
      </c>
      <c r="B104" s="62">
        <v>1513</v>
      </c>
      <c r="C104" s="57"/>
      <c r="D104" s="57" t="s">
        <v>281</v>
      </c>
      <c r="E104" s="57"/>
      <c r="F104" s="24" t="s">
        <v>4</v>
      </c>
      <c r="G104" s="310" t="s">
        <v>133</v>
      </c>
      <c r="H104" s="19">
        <v>63.19</v>
      </c>
      <c r="I104" s="110" t="s">
        <v>137</v>
      </c>
      <c r="J104"/>
      <c r="K104" s="78"/>
      <c r="L104" s="47"/>
      <c r="M104" s="47"/>
      <c r="N104" s="79"/>
      <c r="O104"/>
      <c r="P104" s="108"/>
    </row>
    <row r="105" spans="1:16" s="8" customFormat="1" hidden="1">
      <c r="A105" s="132">
        <v>103</v>
      </c>
      <c r="B105" s="62">
        <v>1523</v>
      </c>
      <c r="C105" s="54" t="s">
        <v>321</v>
      </c>
      <c r="D105" s="54" t="s">
        <v>319</v>
      </c>
      <c r="E105" s="54"/>
      <c r="F105" s="24"/>
      <c r="G105" s="310" t="s">
        <v>318</v>
      </c>
      <c r="H105" s="19">
        <v>66.48</v>
      </c>
      <c r="I105" s="110" t="s">
        <v>137</v>
      </c>
      <c r="J105"/>
      <c r="K105" s="78"/>
      <c r="L105" s="47"/>
      <c r="M105" s="47"/>
      <c r="N105" s="79"/>
      <c r="O105"/>
      <c r="P105" s="108"/>
    </row>
    <row r="106" spans="1:16" hidden="1">
      <c r="D106" s="278"/>
      <c r="E106" s="278"/>
    </row>
    <row r="107" spans="1:16" hidden="1">
      <c r="B107" s="272">
        <v>1</v>
      </c>
      <c r="C107" s="116" t="s">
        <v>4</v>
      </c>
      <c r="D107" s="273">
        <f>L114</f>
        <v>17</v>
      </c>
      <c r="J107" s="74"/>
      <c r="K107" s="75" t="s">
        <v>32</v>
      </c>
      <c r="L107" s="75" t="s">
        <v>4</v>
      </c>
      <c r="M107" s="75" t="s">
        <v>33</v>
      </c>
      <c r="N107" s="77" t="s">
        <v>8</v>
      </c>
    </row>
    <row r="108" spans="1:16" hidden="1">
      <c r="B108" s="274">
        <v>2</v>
      </c>
      <c r="C108" s="57" t="s">
        <v>6</v>
      </c>
      <c r="D108" s="275">
        <f>K114</f>
        <v>33</v>
      </c>
      <c r="H108" s="17"/>
      <c r="J108" s="78">
        <v>1</v>
      </c>
      <c r="K108" s="47">
        <f>SMALL(K3:K105,1)</f>
        <v>1</v>
      </c>
      <c r="L108" s="47">
        <f>SMALL(L3:L105,1)</f>
        <v>2</v>
      </c>
      <c r="M108" s="47">
        <f>SMALL(M3:M105,1)</f>
        <v>6</v>
      </c>
      <c r="N108" s="79">
        <f>SMALL(N3:N105,1)</f>
        <v>10</v>
      </c>
    </row>
    <row r="109" spans="1:16" hidden="1">
      <c r="B109" s="241">
        <v>3</v>
      </c>
      <c r="C109" s="57" t="s">
        <v>7</v>
      </c>
      <c r="D109" s="275">
        <f>M114</f>
        <v>42</v>
      </c>
      <c r="H109" s="17"/>
      <c r="J109" s="78">
        <v>2</v>
      </c>
      <c r="K109" s="47">
        <f>SMALL(K3:K105,2)</f>
        <v>4</v>
      </c>
      <c r="L109" s="47">
        <f>SMALL(L3:L105,2)</f>
        <v>3</v>
      </c>
      <c r="M109" s="47">
        <f>SMALL(M3:M105,2)</f>
        <v>9</v>
      </c>
      <c r="N109" s="79">
        <f>SMALL(N4:N106,2)</f>
        <v>33</v>
      </c>
    </row>
    <row r="110" spans="1:16" ht="13.5" hidden="1" thickBot="1">
      <c r="B110" s="276">
        <v>4</v>
      </c>
      <c r="C110" s="60" t="s">
        <v>8</v>
      </c>
      <c r="D110" s="277">
        <f>N114</f>
        <v>122</v>
      </c>
      <c r="H110" s="17"/>
      <c r="J110" s="78">
        <v>3</v>
      </c>
      <c r="K110" s="47">
        <f>SMALL(K3:K105,3)</f>
        <v>8</v>
      </c>
      <c r="L110" s="47">
        <f>SMALL(L3:L105,3)</f>
        <v>5</v>
      </c>
      <c r="M110" s="47">
        <f>SMALL(M3:M105,3)</f>
        <v>12</v>
      </c>
      <c r="N110" s="79">
        <f>SMALL(N5:N107,3)</f>
        <v>35</v>
      </c>
    </row>
    <row r="111" spans="1:16" hidden="1">
      <c r="H111" s="17"/>
      <c r="J111" s="78">
        <v>4</v>
      </c>
      <c r="K111" s="47">
        <f>SMALL(K3:K105,4)</f>
        <v>20</v>
      </c>
      <c r="L111" s="47">
        <f>SMALL(L3:L105,4)</f>
        <v>7</v>
      </c>
      <c r="M111" s="47">
        <f>SMALL(M3:M105,4)</f>
        <v>15</v>
      </c>
      <c r="N111" s="79">
        <f>SMALL(N3:N105,4)</f>
        <v>44</v>
      </c>
    </row>
    <row r="112" spans="1:16">
      <c r="H112" s="17"/>
      <c r="J112" s="78">
        <v>5</v>
      </c>
      <c r="K112" s="47">
        <f>SMALL(K3:K105,5)</f>
        <v>22</v>
      </c>
      <c r="L112" s="47">
        <f>SMALL(L3:L105,5)</f>
        <v>11</v>
      </c>
      <c r="M112" s="47">
        <f>SMALL(M3:M105,5)</f>
        <v>26</v>
      </c>
      <c r="N112" s="79">
        <f>SMALL(N4:N106,5)</f>
        <v>48</v>
      </c>
    </row>
    <row r="113" spans="10:14" ht="13.5" thickBot="1">
      <c r="J113" s="269">
        <v>6</v>
      </c>
      <c r="K113" s="270">
        <f>SMALL(K3:K105,6)</f>
        <v>24</v>
      </c>
      <c r="L113" s="270">
        <f>SMALL(L3:L105,6)</f>
        <v>13</v>
      </c>
      <c r="M113" s="270">
        <f>SMALL(M3:M105,6)</f>
        <v>29</v>
      </c>
      <c r="N113" s="271">
        <f>SMALL(N3:N105,6)</f>
        <v>51</v>
      </c>
    </row>
    <row r="114" spans="10:14" ht="13.5" thickBot="1">
      <c r="J114" s="264" t="s">
        <v>43</v>
      </c>
      <c r="K114" s="265">
        <f>SUM(K108:K111)</f>
        <v>33</v>
      </c>
      <c r="L114" s="265">
        <f>SUM(L108:L111)</f>
        <v>17</v>
      </c>
      <c r="M114" s="265">
        <f>SUM(M108:M111)</f>
        <v>42</v>
      </c>
      <c r="N114" s="266">
        <f>SUM(N108:N111)</f>
        <v>122</v>
      </c>
    </row>
  </sheetData>
  <autoFilter ref="A2:I105">
    <filterColumn colId="5">
      <filters>
        <filter val="Civil Service"/>
      </filters>
    </filterColumn>
    <sortState ref="A3:J112">
      <sortCondition ref="A3:A112"/>
    </sortState>
  </autoFilter>
  <sortState ref="C107:D110">
    <sortCondition ref="D107:D110"/>
  </sortState>
  <mergeCells count="1">
    <mergeCell ref="A1:I1"/>
  </mergeCells>
  <phoneticPr fontId="0" type="noConversion"/>
  <pageMargins left="0.83" right="0.5" top="1" bottom="1" header="0.5" footer="0.5"/>
  <pageSetup paperSize="9" orientation="portrait"/>
  <headerFooter alignWithMargins="0"/>
  <rowBreaks count="1" manualBreakCount="1">
    <brk id="4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0.499984740745262"/>
    <pageSetUpPr autoPageBreaks="0"/>
  </sheetPr>
  <dimension ref="A1:S87"/>
  <sheetViews>
    <sheetView topLeftCell="A2" zoomScale="125" workbookViewId="0">
      <selection activeCell="U35" sqref="U35"/>
    </sheetView>
  </sheetViews>
  <sheetFormatPr defaultColWidth="8.85546875" defaultRowHeight="12.75"/>
  <cols>
    <col min="1" max="1" width="12.28515625" style="13" customWidth="1"/>
    <col min="2" max="2" width="8.28515625" style="13" bestFit="1" customWidth="1"/>
    <col min="3" max="3" width="10.85546875" style="13" bestFit="1" customWidth="1"/>
    <col min="4" max="4" width="13.7109375" style="13" bestFit="1" customWidth="1"/>
    <col min="5" max="5" width="12.42578125" style="13" bestFit="1" customWidth="1"/>
    <col min="6" max="6" width="0.140625" style="13" customWidth="1"/>
    <col min="7" max="7" width="5.42578125" style="17" bestFit="1" customWidth="1"/>
    <col min="8" max="8" width="4" customWidth="1"/>
    <col min="9" max="9" width="4.42578125" hidden="1" customWidth="1"/>
    <col min="10" max="10" width="4.7109375" hidden="1" customWidth="1"/>
    <col min="11" max="11" width="4" hidden="1" customWidth="1"/>
    <col min="12" max="12" width="4.42578125" hidden="1" customWidth="1"/>
    <col min="13" max="13" width="2.28515625" hidden="1" customWidth="1"/>
    <col min="14" max="14" width="5.42578125" hidden="1" customWidth="1"/>
    <col min="15" max="15" width="11.140625" hidden="1" customWidth="1"/>
    <col min="16" max="16" width="6.28515625" hidden="1" customWidth="1"/>
    <col min="17" max="19" width="8.85546875" hidden="1" customWidth="1"/>
  </cols>
  <sheetData>
    <row r="1" spans="1:18" ht="18.75" thickBot="1">
      <c r="A1" s="394" t="s">
        <v>49</v>
      </c>
      <c r="B1" s="394"/>
      <c r="C1" s="394"/>
      <c r="D1" s="394"/>
      <c r="E1" s="394"/>
      <c r="F1" s="394"/>
      <c r="G1" s="394"/>
      <c r="I1" s="70"/>
      <c r="J1" s="70"/>
      <c r="K1" s="70"/>
      <c r="L1" s="46"/>
    </row>
    <row r="2" spans="1:18" ht="27" customHeight="1" thickBot="1">
      <c r="A2" s="153" t="s">
        <v>12</v>
      </c>
      <c r="B2" s="49" t="s">
        <v>11</v>
      </c>
      <c r="C2" s="49" t="s">
        <v>13</v>
      </c>
      <c r="D2" s="49" t="s">
        <v>0</v>
      </c>
      <c r="E2" s="49" t="s">
        <v>5</v>
      </c>
      <c r="F2" s="125" t="s">
        <v>35</v>
      </c>
      <c r="G2" s="293" t="s">
        <v>3</v>
      </c>
      <c r="I2" s="88" t="s">
        <v>32</v>
      </c>
      <c r="J2" s="89" t="s">
        <v>4</v>
      </c>
      <c r="K2" s="89" t="s">
        <v>33</v>
      </c>
      <c r="L2" s="73" t="s">
        <v>8</v>
      </c>
      <c r="N2" s="106" t="s">
        <v>37</v>
      </c>
      <c r="O2" s="105" t="s">
        <v>6</v>
      </c>
      <c r="P2" s="89" t="s">
        <v>4</v>
      </c>
      <c r="Q2" s="89" t="s">
        <v>7</v>
      </c>
      <c r="R2" s="73" t="s">
        <v>8</v>
      </c>
    </row>
    <row r="3" spans="1:18" ht="12.95" customHeight="1">
      <c r="A3" s="196">
        <v>1</v>
      </c>
      <c r="B3" s="354">
        <v>1425</v>
      </c>
      <c r="C3" s="355" t="s">
        <v>185</v>
      </c>
      <c r="D3" s="355" t="s">
        <v>186</v>
      </c>
      <c r="E3" s="356" t="s">
        <v>36</v>
      </c>
      <c r="F3" s="357">
        <v>37.54</v>
      </c>
      <c r="G3" s="121">
        <v>37.54</v>
      </c>
      <c r="I3" s="74" t="str">
        <f t="shared" ref="I3:I34" si="0">IF($E3="Civil Service",A3,"")</f>
        <v/>
      </c>
      <c r="J3" s="186">
        <f t="shared" ref="J3:J34" si="1">IF($E3="RAFAA",A3,"")</f>
        <v>1</v>
      </c>
      <c r="K3" s="186" t="str">
        <f t="shared" ref="K3:K34" si="2">IF($E3="Police",$A3,"")</f>
        <v/>
      </c>
      <c r="L3" s="217" t="str">
        <f t="shared" ref="L3:L34" si="3">IF($E3="Fire",$A3,"")</f>
        <v/>
      </c>
      <c r="N3" s="107">
        <v>1</v>
      </c>
      <c r="O3" s="129">
        <f>SMALL(I$3:I$41,1)</f>
        <v>5</v>
      </c>
      <c r="P3" s="75">
        <f>SMALL(J$3:J$41,1)</f>
        <v>1</v>
      </c>
      <c r="Q3" s="75">
        <f>SMALL(K$3:K$41,1)</f>
        <v>9</v>
      </c>
      <c r="R3" s="77">
        <f>SMALL(L$3:L$41,1)</f>
        <v>17</v>
      </c>
    </row>
    <row r="4" spans="1:18">
      <c r="A4" s="142">
        <v>2</v>
      </c>
      <c r="B4" s="62">
        <v>1422</v>
      </c>
      <c r="C4" s="55" t="s">
        <v>177</v>
      </c>
      <c r="D4" s="55" t="s">
        <v>178</v>
      </c>
      <c r="E4" s="27" t="s">
        <v>36</v>
      </c>
      <c r="F4" s="19">
        <v>38.119999999999997</v>
      </c>
      <c r="G4" s="34">
        <v>38.119999999999997</v>
      </c>
      <c r="I4" s="78" t="str">
        <f t="shared" si="0"/>
        <v/>
      </c>
      <c r="J4" s="137">
        <f t="shared" si="1"/>
        <v>2</v>
      </c>
      <c r="K4" s="137" t="str">
        <f t="shared" si="2"/>
        <v/>
      </c>
      <c r="L4" s="138" t="str">
        <f t="shared" si="3"/>
        <v/>
      </c>
      <c r="N4" s="108">
        <v>2</v>
      </c>
      <c r="O4" s="127">
        <f>SMALL(I$3:I$41,2)</f>
        <v>7</v>
      </c>
      <c r="P4" s="47">
        <f>SMALL(J$3:J$41,2)</f>
        <v>2</v>
      </c>
      <c r="Q4" s="47">
        <f>SMALL(K$3:K$41,2)</f>
        <v>11</v>
      </c>
      <c r="R4" s="79">
        <f>SMALL(L$3:L$41,2)</f>
        <v>22</v>
      </c>
    </row>
    <row r="5" spans="1:18">
      <c r="A5" s="132">
        <v>3</v>
      </c>
      <c r="B5" s="62">
        <v>1419</v>
      </c>
      <c r="C5" s="54" t="s">
        <v>170</v>
      </c>
      <c r="D5" s="57" t="s">
        <v>172</v>
      </c>
      <c r="E5" s="27" t="s">
        <v>36</v>
      </c>
      <c r="F5" s="19">
        <v>38.17</v>
      </c>
      <c r="G5" s="34">
        <v>38.17</v>
      </c>
      <c r="I5" s="78" t="str">
        <f t="shared" si="0"/>
        <v/>
      </c>
      <c r="J5" s="137">
        <f t="shared" si="1"/>
        <v>3</v>
      </c>
      <c r="K5" s="137" t="str">
        <f t="shared" si="2"/>
        <v/>
      </c>
      <c r="L5" s="138" t="str">
        <f t="shared" si="3"/>
        <v/>
      </c>
      <c r="N5" s="108">
        <v>3</v>
      </c>
      <c r="O5" s="127">
        <f>SMALL(I$3:I$41,3)</f>
        <v>10</v>
      </c>
      <c r="P5" s="47">
        <f>SMALL(J$3:J$41,3)</f>
        <v>3</v>
      </c>
      <c r="Q5" s="47">
        <f>SMALL(K$3:K$41,3)</f>
        <v>14</v>
      </c>
      <c r="R5" s="79">
        <f>SMALL(L$3:L$41,3)</f>
        <v>23</v>
      </c>
    </row>
    <row r="6" spans="1:18" ht="13.5" thickBot="1">
      <c r="A6" s="142">
        <v>4</v>
      </c>
      <c r="B6" s="62">
        <v>1420</v>
      </c>
      <c r="C6" s="54" t="s">
        <v>173</v>
      </c>
      <c r="D6" s="57" t="s">
        <v>174</v>
      </c>
      <c r="E6" s="27" t="s">
        <v>36</v>
      </c>
      <c r="F6" s="19">
        <v>39.53</v>
      </c>
      <c r="G6" s="34">
        <v>39.53</v>
      </c>
      <c r="I6" s="78" t="str">
        <f t="shared" si="0"/>
        <v/>
      </c>
      <c r="J6" s="137">
        <f t="shared" si="1"/>
        <v>4</v>
      </c>
      <c r="K6" s="137" t="str">
        <f t="shared" si="2"/>
        <v/>
      </c>
      <c r="L6" s="138" t="str">
        <f t="shared" si="3"/>
        <v/>
      </c>
      <c r="N6" s="108">
        <v>4</v>
      </c>
      <c r="O6" s="127">
        <f>SMALL(I$3:I$41,4)</f>
        <v>13</v>
      </c>
      <c r="P6" s="47">
        <f>SMALL(J$3:J$41,4)</f>
        <v>4</v>
      </c>
      <c r="Q6" s="47">
        <f>SMALL(K$3:K$41,4)</f>
        <v>19</v>
      </c>
      <c r="R6" s="79">
        <f>SMALL(L$3:L$41,4)</f>
        <v>27</v>
      </c>
    </row>
    <row r="7" spans="1:18" ht="13.5" thickBot="1">
      <c r="A7" s="154">
        <v>5</v>
      </c>
      <c r="B7" s="62">
        <v>1441</v>
      </c>
      <c r="C7" s="56" t="s">
        <v>201</v>
      </c>
      <c r="D7" s="56" t="s">
        <v>202</v>
      </c>
      <c r="E7" s="285" t="s">
        <v>6</v>
      </c>
      <c r="F7" s="19">
        <v>40.1</v>
      </c>
      <c r="G7" s="34">
        <v>40.1</v>
      </c>
      <c r="I7" s="78">
        <f t="shared" si="0"/>
        <v>5</v>
      </c>
      <c r="J7" s="137" t="str">
        <f t="shared" si="1"/>
        <v/>
      </c>
      <c r="K7" s="137" t="str">
        <f t="shared" si="2"/>
        <v/>
      </c>
      <c r="L7" s="138" t="str">
        <f t="shared" si="3"/>
        <v/>
      </c>
      <c r="N7" s="258" t="s">
        <v>282</v>
      </c>
      <c r="O7" s="295">
        <f>SUM(O3:O6)</f>
        <v>35</v>
      </c>
      <c r="P7" s="265">
        <f>SUM(P3:P6)</f>
        <v>10</v>
      </c>
      <c r="Q7" s="265">
        <f>SUM(Q3:Q6)</f>
        <v>53</v>
      </c>
      <c r="R7" s="266">
        <f>SUM(R3:R6)</f>
        <v>89</v>
      </c>
    </row>
    <row r="8" spans="1:18" ht="12.95" customHeight="1" thickBot="1">
      <c r="A8" s="142">
        <v>6</v>
      </c>
      <c r="B8" s="62">
        <v>1424</v>
      </c>
      <c r="C8" s="56" t="s">
        <v>183</v>
      </c>
      <c r="D8" s="56" t="s">
        <v>184</v>
      </c>
      <c r="E8" s="27" t="s">
        <v>36</v>
      </c>
      <c r="F8" s="19">
        <v>40.24</v>
      </c>
      <c r="G8" s="34">
        <v>40.24</v>
      </c>
      <c r="I8" s="78" t="str">
        <f t="shared" si="0"/>
        <v/>
      </c>
      <c r="J8" s="137">
        <f t="shared" si="1"/>
        <v>6</v>
      </c>
      <c r="K8" s="137" t="str">
        <f t="shared" si="2"/>
        <v/>
      </c>
      <c r="L8" s="138" t="str">
        <f t="shared" si="3"/>
        <v/>
      </c>
    </row>
    <row r="9" spans="1:18" ht="12.95" customHeight="1" thickBot="1">
      <c r="A9" s="132">
        <v>7</v>
      </c>
      <c r="B9" s="62">
        <v>1439</v>
      </c>
      <c r="C9" s="57" t="s">
        <v>113</v>
      </c>
      <c r="D9" s="57" t="s">
        <v>200</v>
      </c>
      <c r="E9" s="285" t="s">
        <v>6</v>
      </c>
      <c r="F9" s="19">
        <v>40.29</v>
      </c>
      <c r="G9" s="34">
        <v>40.29</v>
      </c>
      <c r="I9" s="78">
        <f t="shared" si="0"/>
        <v>7</v>
      </c>
      <c r="J9" s="137" t="str">
        <f t="shared" si="1"/>
        <v/>
      </c>
      <c r="K9" s="137" t="str">
        <f t="shared" si="2"/>
        <v/>
      </c>
      <c r="L9" s="138" t="str">
        <f t="shared" si="3"/>
        <v/>
      </c>
      <c r="N9" s="258" t="s">
        <v>285</v>
      </c>
      <c r="O9" s="295" t="s">
        <v>37</v>
      </c>
      <c r="P9" s="266" t="s">
        <v>24</v>
      </c>
    </row>
    <row r="10" spans="1:18" ht="12.95" customHeight="1">
      <c r="A10" s="142">
        <v>8</v>
      </c>
      <c r="B10" s="62">
        <v>1418</v>
      </c>
      <c r="C10" s="56" t="s">
        <v>170</v>
      </c>
      <c r="D10" s="56" t="s">
        <v>171</v>
      </c>
      <c r="E10" s="27" t="s">
        <v>36</v>
      </c>
      <c r="F10" s="19">
        <v>40.35</v>
      </c>
      <c r="G10" s="34">
        <v>40.35</v>
      </c>
      <c r="I10" s="78" t="str">
        <f t="shared" si="0"/>
        <v/>
      </c>
      <c r="J10" s="137">
        <f t="shared" si="1"/>
        <v>8</v>
      </c>
      <c r="K10" s="137" t="str">
        <f t="shared" si="2"/>
        <v/>
      </c>
      <c r="L10" s="138" t="str">
        <f t="shared" si="3"/>
        <v/>
      </c>
      <c r="N10" s="261">
        <v>1</v>
      </c>
      <c r="O10" s="294" t="s">
        <v>4</v>
      </c>
      <c r="P10" s="296">
        <f>P7</f>
        <v>10</v>
      </c>
    </row>
    <row r="11" spans="1:18" ht="13.5" customHeight="1">
      <c r="A11" s="132">
        <v>9</v>
      </c>
      <c r="B11" s="62">
        <v>1447</v>
      </c>
      <c r="C11" s="57" t="s">
        <v>223</v>
      </c>
      <c r="D11" s="57" t="s">
        <v>224</v>
      </c>
      <c r="E11" s="310" t="s">
        <v>7</v>
      </c>
      <c r="F11" s="206">
        <v>40.44</v>
      </c>
      <c r="G11" s="358">
        <v>40.44</v>
      </c>
      <c r="I11" s="78" t="str">
        <f t="shared" si="0"/>
        <v/>
      </c>
      <c r="J11" s="137" t="str">
        <f t="shared" si="1"/>
        <v/>
      </c>
      <c r="K11" s="137">
        <f t="shared" si="2"/>
        <v>9</v>
      </c>
      <c r="L11" s="138" t="str">
        <f t="shared" si="3"/>
        <v/>
      </c>
      <c r="N11" s="108">
        <v>2</v>
      </c>
      <c r="O11" s="298" t="s">
        <v>6</v>
      </c>
      <c r="P11" s="165">
        <f>O7</f>
        <v>35</v>
      </c>
    </row>
    <row r="12" spans="1:18" ht="12.95" customHeight="1">
      <c r="A12" s="142">
        <v>10</v>
      </c>
      <c r="B12" s="62">
        <v>1440</v>
      </c>
      <c r="C12" s="57" t="s">
        <v>162</v>
      </c>
      <c r="D12" s="57" t="s">
        <v>178</v>
      </c>
      <c r="E12" s="285" t="s">
        <v>6</v>
      </c>
      <c r="F12" s="206">
        <v>41.31</v>
      </c>
      <c r="G12" s="358">
        <v>41.31</v>
      </c>
      <c r="I12" s="78">
        <f t="shared" si="0"/>
        <v>10</v>
      </c>
      <c r="J12" s="137" t="str">
        <f t="shared" si="1"/>
        <v/>
      </c>
      <c r="K12" s="137" t="str">
        <f t="shared" si="2"/>
        <v/>
      </c>
      <c r="L12" s="138" t="str">
        <f t="shared" si="3"/>
        <v/>
      </c>
      <c r="N12" s="108">
        <v>3</v>
      </c>
      <c r="O12" s="298" t="s">
        <v>7</v>
      </c>
      <c r="P12" s="165">
        <f>Q7</f>
        <v>53</v>
      </c>
    </row>
    <row r="13" spans="1:18" ht="12.95" customHeight="1" thickBot="1">
      <c r="A13" s="154">
        <v>11</v>
      </c>
      <c r="B13" s="62">
        <v>1450</v>
      </c>
      <c r="C13" s="57" t="s">
        <v>226</v>
      </c>
      <c r="D13" s="57" t="s">
        <v>227</v>
      </c>
      <c r="E13" s="310" t="s">
        <v>7</v>
      </c>
      <c r="F13" s="206">
        <v>41.45</v>
      </c>
      <c r="G13" s="358">
        <v>41.45</v>
      </c>
      <c r="I13" s="78" t="str">
        <f t="shared" si="0"/>
        <v/>
      </c>
      <c r="J13" s="137" t="str">
        <f t="shared" si="1"/>
        <v/>
      </c>
      <c r="K13" s="137">
        <f t="shared" si="2"/>
        <v>11</v>
      </c>
      <c r="L13" s="138" t="str">
        <f t="shared" si="3"/>
        <v/>
      </c>
      <c r="N13" s="109">
        <v>4</v>
      </c>
      <c r="O13" s="299" t="s">
        <v>8</v>
      </c>
      <c r="P13" s="297">
        <f>R7</f>
        <v>89</v>
      </c>
    </row>
    <row r="14" spans="1:18">
      <c r="A14" s="142">
        <v>12</v>
      </c>
      <c r="B14" s="62">
        <v>1423</v>
      </c>
      <c r="C14" s="53" t="s">
        <v>181</v>
      </c>
      <c r="D14" s="53" t="s">
        <v>182</v>
      </c>
      <c r="E14" s="27" t="s">
        <v>36</v>
      </c>
      <c r="F14" s="19">
        <v>41.55</v>
      </c>
      <c r="G14" s="34">
        <v>41.55</v>
      </c>
      <c r="I14" s="78" t="str">
        <f t="shared" si="0"/>
        <v/>
      </c>
      <c r="J14" s="137">
        <f t="shared" si="1"/>
        <v>12</v>
      </c>
      <c r="K14" s="137" t="str">
        <f t="shared" si="2"/>
        <v/>
      </c>
      <c r="L14" s="138" t="str">
        <f t="shared" si="3"/>
        <v/>
      </c>
    </row>
    <row r="15" spans="1:18" ht="12.95" customHeight="1">
      <c r="A15" s="132">
        <v>13</v>
      </c>
      <c r="B15" s="62">
        <v>1444</v>
      </c>
      <c r="C15" s="57" t="s">
        <v>205</v>
      </c>
      <c r="D15" s="57" t="s">
        <v>206</v>
      </c>
      <c r="E15" s="285" t="s">
        <v>6</v>
      </c>
      <c r="F15" s="206">
        <v>42.41</v>
      </c>
      <c r="G15" s="358">
        <v>42.41</v>
      </c>
      <c r="I15" s="78">
        <f t="shared" si="0"/>
        <v>13</v>
      </c>
      <c r="J15" s="137" t="str">
        <f t="shared" si="1"/>
        <v/>
      </c>
      <c r="K15" s="137" t="str">
        <f t="shared" si="2"/>
        <v/>
      </c>
      <c r="L15" s="138" t="str">
        <f t="shared" si="3"/>
        <v/>
      </c>
    </row>
    <row r="16" spans="1:18" ht="12.95" customHeight="1">
      <c r="A16" s="142">
        <v>14</v>
      </c>
      <c r="B16" s="62">
        <v>1472</v>
      </c>
      <c r="C16" s="57" t="s">
        <v>185</v>
      </c>
      <c r="D16" s="57" t="s">
        <v>244</v>
      </c>
      <c r="E16" s="310" t="s">
        <v>7</v>
      </c>
      <c r="F16" s="206">
        <v>42.51</v>
      </c>
      <c r="G16" s="358">
        <v>42.51</v>
      </c>
      <c r="I16" s="78" t="str">
        <f t="shared" si="0"/>
        <v/>
      </c>
      <c r="J16" s="137" t="str">
        <f t="shared" si="1"/>
        <v/>
      </c>
      <c r="K16" s="137">
        <f t="shared" si="2"/>
        <v>14</v>
      </c>
      <c r="L16" s="138" t="str">
        <f t="shared" si="3"/>
        <v/>
      </c>
    </row>
    <row r="17" spans="1:13" ht="12.95" customHeight="1">
      <c r="A17" s="132">
        <v>15</v>
      </c>
      <c r="B17" s="62">
        <v>1426</v>
      </c>
      <c r="C17" s="55" t="s">
        <v>31</v>
      </c>
      <c r="D17" s="55" t="s">
        <v>188</v>
      </c>
      <c r="E17" s="27" t="s">
        <v>36</v>
      </c>
      <c r="F17" s="19">
        <v>43.03</v>
      </c>
      <c r="G17" s="34">
        <v>43.03</v>
      </c>
      <c r="I17" s="78" t="str">
        <f t="shared" si="0"/>
        <v/>
      </c>
      <c r="J17" s="137">
        <f t="shared" si="1"/>
        <v>15</v>
      </c>
      <c r="K17" s="137" t="str">
        <f t="shared" si="2"/>
        <v/>
      </c>
      <c r="L17" s="138" t="str">
        <f t="shared" si="3"/>
        <v/>
      </c>
    </row>
    <row r="18" spans="1:13">
      <c r="A18" s="142">
        <v>16</v>
      </c>
      <c r="B18" s="62">
        <v>1443</v>
      </c>
      <c r="C18" s="54" t="s">
        <v>142</v>
      </c>
      <c r="D18" s="57" t="s">
        <v>204</v>
      </c>
      <c r="E18" s="285" t="s">
        <v>6</v>
      </c>
      <c r="F18" s="19">
        <v>43.32</v>
      </c>
      <c r="G18" s="34">
        <v>43.32</v>
      </c>
      <c r="I18" s="78">
        <f t="shared" si="0"/>
        <v>16</v>
      </c>
      <c r="J18" s="137" t="str">
        <f t="shared" si="1"/>
        <v/>
      </c>
      <c r="K18" s="137" t="str">
        <f t="shared" si="2"/>
        <v/>
      </c>
      <c r="L18" s="138" t="str">
        <f t="shared" si="3"/>
        <v/>
      </c>
    </row>
    <row r="19" spans="1:13">
      <c r="A19" s="132">
        <v>17</v>
      </c>
      <c r="B19" s="62">
        <v>1480</v>
      </c>
      <c r="C19" s="57" t="s">
        <v>41</v>
      </c>
      <c r="D19" s="57" t="s">
        <v>249</v>
      </c>
      <c r="E19" s="24" t="s">
        <v>8</v>
      </c>
      <c r="F19" s="19">
        <v>44.07</v>
      </c>
      <c r="G19" s="34">
        <v>44.07</v>
      </c>
      <c r="H19" s="8"/>
      <c r="I19" s="78" t="str">
        <f t="shared" si="0"/>
        <v/>
      </c>
      <c r="J19" s="137" t="str">
        <f t="shared" si="1"/>
        <v/>
      </c>
      <c r="K19" s="137" t="str">
        <f t="shared" si="2"/>
        <v/>
      </c>
      <c r="L19" s="138">
        <f t="shared" si="3"/>
        <v>17</v>
      </c>
    </row>
    <row r="20" spans="1:13">
      <c r="A20" s="142">
        <v>18</v>
      </c>
      <c r="B20" s="62">
        <v>1526</v>
      </c>
      <c r="C20" s="54"/>
      <c r="D20" s="57" t="s">
        <v>326</v>
      </c>
      <c r="E20" s="285"/>
      <c r="F20" s="206">
        <v>44.12</v>
      </c>
      <c r="G20" s="358">
        <v>44.12</v>
      </c>
      <c r="I20" s="78" t="str">
        <f t="shared" si="0"/>
        <v/>
      </c>
      <c r="J20" s="137" t="str">
        <f t="shared" si="1"/>
        <v/>
      </c>
      <c r="K20" s="137" t="str">
        <f t="shared" si="2"/>
        <v/>
      </c>
      <c r="L20" s="138" t="str">
        <f t="shared" si="3"/>
        <v/>
      </c>
    </row>
    <row r="21" spans="1:13">
      <c r="A21" s="142">
        <v>19</v>
      </c>
      <c r="B21" s="62">
        <v>1457</v>
      </c>
      <c r="C21" s="57" t="s">
        <v>189</v>
      </c>
      <c r="D21" s="57" t="s">
        <v>291</v>
      </c>
      <c r="E21" s="310" t="s">
        <v>7</v>
      </c>
      <c r="F21" s="206">
        <v>44.24</v>
      </c>
      <c r="G21" s="358">
        <v>44.24</v>
      </c>
      <c r="I21" s="78" t="str">
        <f t="shared" si="0"/>
        <v/>
      </c>
      <c r="J21" s="137" t="str">
        <f t="shared" si="1"/>
        <v/>
      </c>
      <c r="K21" s="137">
        <f t="shared" si="2"/>
        <v>19</v>
      </c>
      <c r="L21" s="138" t="str">
        <f t="shared" si="3"/>
        <v/>
      </c>
      <c r="M21" s="8"/>
    </row>
    <row r="22" spans="1:13" ht="12.95" customHeight="1">
      <c r="A22" s="132">
        <v>20</v>
      </c>
      <c r="B22" s="62">
        <v>1428</v>
      </c>
      <c r="C22" s="54" t="s">
        <v>169</v>
      </c>
      <c r="D22" s="54" t="s">
        <v>190</v>
      </c>
      <c r="E22" s="27" t="s">
        <v>36</v>
      </c>
      <c r="F22" s="206">
        <v>44.31</v>
      </c>
      <c r="G22" s="358">
        <v>44.31</v>
      </c>
      <c r="I22" s="78" t="str">
        <f t="shared" si="0"/>
        <v/>
      </c>
      <c r="J22" s="137">
        <f t="shared" si="1"/>
        <v>20</v>
      </c>
      <c r="K22" s="137" t="str">
        <f t="shared" si="2"/>
        <v/>
      </c>
      <c r="L22" s="138" t="str">
        <f t="shared" si="3"/>
        <v/>
      </c>
    </row>
    <row r="23" spans="1:13" ht="12.95" customHeight="1">
      <c r="A23" s="142">
        <v>21</v>
      </c>
      <c r="B23" s="62">
        <v>1421</v>
      </c>
      <c r="C23" s="57" t="s">
        <v>175</v>
      </c>
      <c r="D23" s="57" t="s">
        <v>176</v>
      </c>
      <c r="E23" s="27" t="s">
        <v>36</v>
      </c>
      <c r="F23" s="19">
        <v>44.39</v>
      </c>
      <c r="G23" s="34">
        <v>44.39</v>
      </c>
      <c r="I23" s="78" t="str">
        <f t="shared" si="0"/>
        <v/>
      </c>
      <c r="J23" s="137">
        <f t="shared" si="1"/>
        <v>21</v>
      </c>
      <c r="K23" s="137" t="str">
        <f t="shared" si="2"/>
        <v/>
      </c>
      <c r="L23" s="138" t="str">
        <f t="shared" si="3"/>
        <v/>
      </c>
    </row>
    <row r="24" spans="1:13">
      <c r="A24" s="142">
        <v>22</v>
      </c>
      <c r="B24" s="62">
        <v>1486</v>
      </c>
      <c r="C24" s="57" t="s">
        <v>253</v>
      </c>
      <c r="D24" s="57" t="s">
        <v>254</v>
      </c>
      <c r="E24" s="24" t="s">
        <v>8</v>
      </c>
      <c r="F24" s="19">
        <v>45.23</v>
      </c>
      <c r="G24" s="34">
        <v>45.23</v>
      </c>
      <c r="I24" s="78" t="str">
        <f t="shared" si="0"/>
        <v/>
      </c>
      <c r="J24" s="137" t="str">
        <f t="shared" si="1"/>
        <v/>
      </c>
      <c r="K24" s="137" t="str">
        <f t="shared" si="2"/>
        <v/>
      </c>
      <c r="L24" s="138">
        <f t="shared" si="3"/>
        <v>22</v>
      </c>
    </row>
    <row r="25" spans="1:13">
      <c r="A25" s="132">
        <v>23</v>
      </c>
      <c r="B25" s="62">
        <v>1481</v>
      </c>
      <c r="C25" s="57" t="s">
        <v>241</v>
      </c>
      <c r="D25" s="57" t="s">
        <v>354</v>
      </c>
      <c r="E25" s="24" t="s">
        <v>8</v>
      </c>
      <c r="F25" s="19">
        <v>45.45</v>
      </c>
      <c r="G25" s="34">
        <v>45.45</v>
      </c>
      <c r="H25" s="8"/>
      <c r="I25" s="78" t="str">
        <f t="shared" si="0"/>
        <v/>
      </c>
      <c r="J25" s="137" t="str">
        <f t="shared" si="1"/>
        <v/>
      </c>
      <c r="K25" s="137" t="str">
        <f t="shared" si="2"/>
        <v/>
      </c>
      <c r="L25" s="138">
        <f t="shared" si="3"/>
        <v>23</v>
      </c>
    </row>
    <row r="26" spans="1:13">
      <c r="A26" s="142">
        <v>24</v>
      </c>
      <c r="B26" s="62">
        <v>1429</v>
      </c>
      <c r="C26" s="57" t="s">
        <v>41</v>
      </c>
      <c r="D26" s="57" t="s">
        <v>42</v>
      </c>
      <c r="E26" s="27" t="s">
        <v>36</v>
      </c>
      <c r="F26" s="206">
        <v>46.36</v>
      </c>
      <c r="G26" s="358">
        <v>46.36</v>
      </c>
      <c r="I26" s="78" t="str">
        <f t="shared" si="0"/>
        <v/>
      </c>
      <c r="J26" s="137">
        <f t="shared" si="1"/>
        <v>24</v>
      </c>
      <c r="K26" s="137" t="str">
        <f t="shared" si="2"/>
        <v/>
      </c>
      <c r="L26" s="138" t="str">
        <f t="shared" si="3"/>
        <v/>
      </c>
    </row>
    <row r="27" spans="1:13">
      <c r="A27" s="142">
        <v>25</v>
      </c>
      <c r="B27" s="62">
        <v>1455</v>
      </c>
      <c r="C27" s="57" t="s">
        <v>185</v>
      </c>
      <c r="D27" s="57" t="s">
        <v>231</v>
      </c>
      <c r="E27" s="310" t="s">
        <v>7</v>
      </c>
      <c r="F27" s="19">
        <v>47.17</v>
      </c>
      <c r="G27" s="34">
        <v>47.17</v>
      </c>
      <c r="I27" s="78" t="str">
        <f t="shared" si="0"/>
        <v/>
      </c>
      <c r="J27" s="137" t="str">
        <f t="shared" si="1"/>
        <v/>
      </c>
      <c r="K27" s="137">
        <f t="shared" si="2"/>
        <v>25</v>
      </c>
      <c r="L27" s="138" t="str">
        <f t="shared" si="3"/>
        <v/>
      </c>
      <c r="M27" s="8"/>
    </row>
    <row r="28" spans="1:13" ht="12.95" customHeight="1">
      <c r="A28" s="132">
        <v>26</v>
      </c>
      <c r="B28" s="62">
        <v>1445</v>
      </c>
      <c r="C28" s="57" t="s">
        <v>167</v>
      </c>
      <c r="D28" s="57" t="s">
        <v>207</v>
      </c>
      <c r="E28" s="285" t="s">
        <v>6</v>
      </c>
      <c r="F28" s="206">
        <v>47.52</v>
      </c>
      <c r="G28" s="358">
        <v>47.52</v>
      </c>
      <c r="I28" s="78">
        <f t="shared" si="0"/>
        <v>26</v>
      </c>
      <c r="J28" s="137" t="str">
        <f t="shared" si="1"/>
        <v/>
      </c>
      <c r="K28" s="137" t="str">
        <f t="shared" si="2"/>
        <v/>
      </c>
      <c r="L28" s="138" t="str">
        <f t="shared" si="3"/>
        <v/>
      </c>
    </row>
    <row r="29" spans="1:13" ht="12.95" customHeight="1">
      <c r="A29" s="142">
        <v>27</v>
      </c>
      <c r="B29" s="62">
        <v>1488</v>
      </c>
      <c r="C29" s="57" t="s">
        <v>153</v>
      </c>
      <c r="D29" s="57" t="s">
        <v>255</v>
      </c>
      <c r="E29" s="24" t="s">
        <v>8</v>
      </c>
      <c r="F29" s="206">
        <v>48.17</v>
      </c>
      <c r="G29" s="358">
        <v>48.17</v>
      </c>
      <c r="I29" s="78" t="str">
        <f t="shared" si="0"/>
        <v/>
      </c>
      <c r="J29" s="137" t="str">
        <f t="shared" si="1"/>
        <v/>
      </c>
      <c r="K29" s="137" t="str">
        <f t="shared" si="2"/>
        <v/>
      </c>
      <c r="L29" s="138">
        <f t="shared" si="3"/>
        <v>27</v>
      </c>
    </row>
    <row r="30" spans="1:13">
      <c r="A30" s="142">
        <v>28</v>
      </c>
      <c r="B30" s="62">
        <v>1477</v>
      </c>
      <c r="C30" s="57" t="s">
        <v>143</v>
      </c>
      <c r="D30" s="57" t="s">
        <v>351</v>
      </c>
      <c r="E30" s="24" t="s">
        <v>8</v>
      </c>
      <c r="F30" s="206">
        <v>48.26</v>
      </c>
      <c r="G30" s="358">
        <v>48.26</v>
      </c>
      <c r="I30" s="78" t="str">
        <f t="shared" si="0"/>
        <v/>
      </c>
      <c r="J30" s="137" t="str">
        <f t="shared" si="1"/>
        <v/>
      </c>
      <c r="K30" s="137" t="str">
        <f t="shared" si="2"/>
        <v/>
      </c>
      <c r="L30" s="138">
        <f t="shared" si="3"/>
        <v>28</v>
      </c>
      <c r="M30" s="8"/>
    </row>
    <row r="31" spans="1:13" ht="12.95" customHeight="1">
      <c r="A31" s="369">
        <v>29</v>
      </c>
      <c r="B31" s="370">
        <v>1518</v>
      </c>
      <c r="C31" s="371"/>
      <c r="D31" s="372" t="s">
        <v>312</v>
      </c>
      <c r="E31" s="373" t="s">
        <v>4</v>
      </c>
      <c r="F31" s="374">
        <v>48.43</v>
      </c>
      <c r="G31" s="375">
        <v>48.43</v>
      </c>
      <c r="I31" s="78" t="str">
        <f t="shared" si="0"/>
        <v/>
      </c>
      <c r="J31" s="137" t="str">
        <f t="shared" si="1"/>
        <v/>
      </c>
      <c r="K31" s="137" t="str">
        <f t="shared" si="2"/>
        <v/>
      </c>
      <c r="L31" s="138" t="str">
        <f t="shared" si="3"/>
        <v/>
      </c>
    </row>
    <row r="32" spans="1:13" ht="12.95" customHeight="1">
      <c r="A32" s="142">
        <v>30</v>
      </c>
      <c r="B32" s="62">
        <v>1525</v>
      </c>
      <c r="C32" s="57"/>
      <c r="D32" s="57" t="s">
        <v>327</v>
      </c>
      <c r="E32" s="24"/>
      <c r="F32" s="19">
        <v>50.21</v>
      </c>
      <c r="G32" s="19">
        <v>50.21</v>
      </c>
      <c r="I32" s="78" t="str">
        <f t="shared" si="0"/>
        <v/>
      </c>
      <c r="J32" s="137" t="str">
        <f t="shared" si="1"/>
        <v/>
      </c>
      <c r="K32" s="137" t="str">
        <f t="shared" si="2"/>
        <v/>
      </c>
      <c r="L32" s="138" t="str">
        <f t="shared" si="3"/>
        <v/>
      </c>
    </row>
    <row r="33" spans="1:16">
      <c r="A33" s="142">
        <v>31</v>
      </c>
      <c r="B33" s="62">
        <v>1430</v>
      </c>
      <c r="C33" s="57" t="s">
        <v>31</v>
      </c>
      <c r="D33" s="57" t="s">
        <v>304</v>
      </c>
      <c r="E33" s="285" t="s">
        <v>6</v>
      </c>
      <c r="F33" s="206">
        <v>51.08</v>
      </c>
      <c r="G33" s="206">
        <v>51.08</v>
      </c>
      <c r="I33" s="78">
        <f t="shared" si="0"/>
        <v>31</v>
      </c>
      <c r="J33" s="137" t="str">
        <f t="shared" si="1"/>
        <v/>
      </c>
      <c r="K33" s="137" t="str">
        <f t="shared" si="2"/>
        <v/>
      </c>
      <c r="L33" s="138" t="str">
        <f t="shared" si="3"/>
        <v/>
      </c>
    </row>
    <row r="34" spans="1:16">
      <c r="A34" s="132">
        <v>32</v>
      </c>
      <c r="B34" s="62">
        <v>1491</v>
      </c>
      <c r="C34" s="57"/>
      <c r="D34" s="57" t="s">
        <v>257</v>
      </c>
      <c r="E34" s="365" t="s">
        <v>258</v>
      </c>
      <c r="F34" s="19">
        <v>51.2</v>
      </c>
      <c r="G34" s="19">
        <v>51.2</v>
      </c>
      <c r="H34" s="8"/>
      <c r="I34" s="78" t="str">
        <f t="shared" si="0"/>
        <v/>
      </c>
      <c r="J34" s="137" t="str">
        <f t="shared" si="1"/>
        <v/>
      </c>
      <c r="K34" s="137" t="str">
        <f t="shared" si="2"/>
        <v/>
      </c>
      <c r="L34" s="138" t="str">
        <f t="shared" si="3"/>
        <v/>
      </c>
    </row>
    <row r="35" spans="1:16">
      <c r="A35" s="142">
        <v>33</v>
      </c>
      <c r="B35" s="62">
        <v>1495</v>
      </c>
      <c r="C35" s="57" t="s">
        <v>261</v>
      </c>
      <c r="D35" s="57" t="s">
        <v>23</v>
      </c>
      <c r="E35" s="24" t="s">
        <v>4</v>
      </c>
      <c r="F35" s="254">
        <v>51.26</v>
      </c>
      <c r="G35" s="254">
        <v>51.26</v>
      </c>
      <c r="I35" s="78" t="str">
        <f t="shared" ref="I35:I41" si="4">IF($E35="Civil Service",A35,"")</f>
        <v/>
      </c>
      <c r="J35" s="137" t="str">
        <f t="shared" ref="J35:J41" si="5">IF($E35="RAFAA",A35,"")</f>
        <v/>
      </c>
      <c r="K35" s="137" t="str">
        <f t="shared" ref="K35:K41" si="6">IF($E35="Police",$A35,"")</f>
        <v/>
      </c>
      <c r="L35" s="138" t="str">
        <f t="shared" ref="L35:L41" si="7">IF($E35="Fire",$A35,"")</f>
        <v/>
      </c>
    </row>
    <row r="36" spans="1:16">
      <c r="A36" s="142">
        <v>34</v>
      </c>
      <c r="B36" s="62">
        <v>1519</v>
      </c>
      <c r="C36" s="54"/>
      <c r="D36" s="54" t="s">
        <v>313</v>
      </c>
      <c r="E36" s="24" t="s">
        <v>4</v>
      </c>
      <c r="F36" s="19">
        <v>53.26</v>
      </c>
      <c r="G36" s="19">
        <v>53.26</v>
      </c>
      <c r="I36" s="78" t="str">
        <f t="shared" si="4"/>
        <v/>
      </c>
      <c r="J36" s="137" t="str">
        <f t="shared" si="5"/>
        <v/>
      </c>
      <c r="K36" s="137" t="str">
        <f t="shared" si="6"/>
        <v/>
      </c>
      <c r="L36" s="138" t="str">
        <f t="shared" si="7"/>
        <v/>
      </c>
      <c r="M36" s="8"/>
    </row>
    <row r="37" spans="1:16" ht="12.95" customHeight="1">
      <c r="A37" s="132">
        <v>35</v>
      </c>
      <c r="B37" s="62">
        <v>1466</v>
      </c>
      <c r="C37" s="57" t="s">
        <v>156</v>
      </c>
      <c r="D37" s="57" t="s">
        <v>236</v>
      </c>
      <c r="E37" s="365" t="s">
        <v>7</v>
      </c>
      <c r="F37" s="206">
        <v>53.28</v>
      </c>
      <c r="G37" s="206">
        <v>53.28</v>
      </c>
      <c r="I37" s="78" t="str">
        <f t="shared" si="4"/>
        <v/>
      </c>
      <c r="J37" s="137" t="str">
        <f t="shared" si="5"/>
        <v/>
      </c>
      <c r="K37" s="137">
        <f t="shared" si="6"/>
        <v>35</v>
      </c>
      <c r="L37" s="138" t="str">
        <f t="shared" si="7"/>
        <v/>
      </c>
    </row>
    <row r="38" spans="1:16" ht="12.95" customHeight="1">
      <c r="A38" s="142">
        <v>36</v>
      </c>
      <c r="B38" s="62">
        <v>1467</v>
      </c>
      <c r="C38" s="57" t="s">
        <v>237</v>
      </c>
      <c r="D38" s="57" t="s">
        <v>238</v>
      </c>
      <c r="E38" s="365" t="s">
        <v>7</v>
      </c>
      <c r="F38" s="206">
        <v>55.54</v>
      </c>
      <c r="G38" s="206">
        <v>55.54</v>
      </c>
      <c r="I38" s="78" t="str">
        <f t="shared" si="4"/>
        <v/>
      </c>
      <c r="J38" s="137" t="str">
        <f t="shared" si="5"/>
        <v/>
      </c>
      <c r="K38" s="137">
        <f t="shared" si="6"/>
        <v>36</v>
      </c>
      <c r="L38" s="138" t="str">
        <f t="shared" si="7"/>
        <v/>
      </c>
    </row>
    <row r="39" spans="1:16">
      <c r="A39" s="142">
        <v>37</v>
      </c>
      <c r="B39" s="62">
        <v>1534</v>
      </c>
      <c r="C39" s="54" t="s">
        <v>321</v>
      </c>
      <c r="D39" s="57" t="s">
        <v>341</v>
      </c>
      <c r="E39" s="285"/>
      <c r="F39" s="206">
        <v>58.24</v>
      </c>
      <c r="G39" s="206">
        <v>58.24</v>
      </c>
      <c r="I39" s="78" t="str">
        <f t="shared" si="4"/>
        <v/>
      </c>
      <c r="J39" s="137" t="str">
        <f t="shared" si="5"/>
        <v/>
      </c>
      <c r="K39" s="137" t="str">
        <f t="shared" si="6"/>
        <v/>
      </c>
      <c r="L39" s="138" t="str">
        <f t="shared" si="7"/>
        <v/>
      </c>
    </row>
    <row r="40" spans="1:16">
      <c r="A40" s="132">
        <v>38</v>
      </c>
      <c r="B40" s="62">
        <v>1539</v>
      </c>
      <c r="C40" s="57" t="s">
        <v>349</v>
      </c>
      <c r="D40" s="57" t="s">
        <v>350</v>
      </c>
      <c r="E40" s="24" t="s">
        <v>4</v>
      </c>
      <c r="F40" s="19">
        <v>58.44</v>
      </c>
      <c r="G40" s="19">
        <v>58.44</v>
      </c>
      <c r="H40" s="8"/>
      <c r="I40" s="78" t="str">
        <f t="shared" si="4"/>
        <v/>
      </c>
      <c r="J40" s="137" t="str">
        <f t="shared" si="5"/>
        <v/>
      </c>
      <c r="K40" s="137" t="str">
        <f t="shared" si="6"/>
        <v/>
      </c>
      <c r="L40" s="138" t="str">
        <f t="shared" si="7"/>
        <v/>
      </c>
    </row>
    <row r="41" spans="1:16" ht="13.5" thickBot="1">
      <c r="A41" s="143">
        <v>39</v>
      </c>
      <c r="B41" s="359">
        <v>1468</v>
      </c>
      <c r="C41" s="60" t="s">
        <v>239</v>
      </c>
      <c r="D41" s="60" t="s">
        <v>240</v>
      </c>
      <c r="E41" s="366" t="s">
        <v>7</v>
      </c>
      <c r="F41" s="87">
        <v>59.02</v>
      </c>
      <c r="G41" s="87">
        <v>59.02</v>
      </c>
      <c r="I41" s="78" t="str">
        <f t="shared" si="4"/>
        <v/>
      </c>
      <c r="J41" s="137" t="str">
        <f t="shared" si="5"/>
        <v/>
      </c>
      <c r="K41" s="137">
        <f t="shared" si="6"/>
        <v>39</v>
      </c>
      <c r="L41" s="138" t="str">
        <f t="shared" si="7"/>
        <v/>
      </c>
    </row>
    <row r="44" spans="1:16" ht="13.5" thickBot="1">
      <c r="A44" s="394" t="s">
        <v>50</v>
      </c>
      <c r="B44" s="394"/>
      <c r="C44" s="394"/>
      <c r="D44" s="394"/>
      <c r="E44" s="394"/>
      <c r="F44" s="394"/>
      <c r="G44" s="394"/>
    </row>
    <row r="45" spans="1:16" ht="39" customHeight="1" thickBot="1">
      <c r="A45" s="153" t="s">
        <v>12</v>
      </c>
      <c r="B45" s="49" t="s">
        <v>11</v>
      </c>
      <c r="C45" s="49" t="s">
        <v>13</v>
      </c>
      <c r="D45" s="49" t="s">
        <v>0</v>
      </c>
      <c r="E45" s="49" t="s">
        <v>5</v>
      </c>
      <c r="F45" s="125" t="s">
        <v>35</v>
      </c>
      <c r="G45" s="293" t="s">
        <v>3</v>
      </c>
      <c r="I45" s="88" t="s">
        <v>32</v>
      </c>
      <c r="J45" s="73" t="s">
        <v>4</v>
      </c>
      <c r="K45" s="156"/>
      <c r="L45" s="157"/>
      <c r="N45" s="106" t="s">
        <v>37</v>
      </c>
      <c r="O45" s="105" t="s">
        <v>6</v>
      </c>
      <c r="P45" s="73" t="s">
        <v>4</v>
      </c>
    </row>
    <row r="46" spans="1:16">
      <c r="A46" s="196">
        <v>1</v>
      </c>
      <c r="B46" s="354">
        <v>1425</v>
      </c>
      <c r="C46" s="355" t="s">
        <v>185</v>
      </c>
      <c r="D46" s="355" t="s">
        <v>186</v>
      </c>
      <c r="E46" s="356" t="s">
        <v>36</v>
      </c>
      <c r="F46" s="357">
        <v>37.54</v>
      </c>
      <c r="G46" s="121">
        <v>37.54</v>
      </c>
      <c r="I46" s="74" t="str">
        <f t="shared" ref="I46:I63" si="8">IF($E46="Civil Service",$A46,"")</f>
        <v/>
      </c>
      <c r="J46" s="77">
        <f t="shared" ref="J46:J63" si="9">IF($E46="RAFAA",$A46,"")</f>
        <v>1</v>
      </c>
      <c r="K46" s="8"/>
      <c r="L46" s="8"/>
      <c r="N46" s="107">
        <v>1</v>
      </c>
      <c r="O46" s="74">
        <f>SMALL(I$46:I$63,1)</f>
        <v>5</v>
      </c>
      <c r="P46" s="75">
        <f>SMALL(J$46:J$63,1)</f>
        <v>1</v>
      </c>
    </row>
    <row r="47" spans="1:16">
      <c r="A47" s="132">
        <v>2</v>
      </c>
      <c r="B47" s="62">
        <v>1422</v>
      </c>
      <c r="C47" s="55" t="s">
        <v>177</v>
      </c>
      <c r="D47" s="55" t="s">
        <v>178</v>
      </c>
      <c r="E47" s="27" t="s">
        <v>36</v>
      </c>
      <c r="F47" s="19">
        <v>38.119999999999997</v>
      </c>
      <c r="G47" s="34">
        <v>38.119999999999997</v>
      </c>
      <c r="I47" s="78" t="str">
        <f t="shared" si="8"/>
        <v/>
      </c>
      <c r="J47" s="79">
        <f t="shared" si="9"/>
        <v>2</v>
      </c>
      <c r="K47" s="8"/>
      <c r="L47" s="8"/>
      <c r="N47" s="108">
        <v>2</v>
      </c>
      <c r="O47" s="78">
        <f>SMALL(I$46:I$63,2)</f>
        <v>7</v>
      </c>
      <c r="P47" s="47">
        <f>SMALL(J$46:J$63,2)</f>
        <v>2</v>
      </c>
    </row>
    <row r="48" spans="1:16">
      <c r="A48" s="142">
        <v>3</v>
      </c>
      <c r="B48" s="62">
        <v>1419</v>
      </c>
      <c r="C48" s="54" t="s">
        <v>170</v>
      </c>
      <c r="D48" s="57" t="s">
        <v>172</v>
      </c>
      <c r="E48" s="27" t="s">
        <v>36</v>
      </c>
      <c r="F48" s="19">
        <v>38.17</v>
      </c>
      <c r="G48" s="34">
        <v>38.17</v>
      </c>
      <c r="I48" s="78" t="str">
        <f t="shared" si="8"/>
        <v/>
      </c>
      <c r="J48" s="79">
        <f t="shared" si="9"/>
        <v>3</v>
      </c>
      <c r="K48" s="8"/>
      <c r="L48" s="8"/>
      <c r="N48" s="108">
        <v>3</v>
      </c>
      <c r="O48" s="78">
        <f>SMALL(I$46:I$63,3)</f>
        <v>9</v>
      </c>
      <c r="P48" s="47">
        <f>SMALL(J$46:J$63,3)</f>
        <v>3</v>
      </c>
    </row>
    <row r="49" spans="1:16" ht="13.5" thickBot="1">
      <c r="A49" s="132">
        <v>4</v>
      </c>
      <c r="B49" s="62">
        <v>1420</v>
      </c>
      <c r="C49" s="54" t="s">
        <v>173</v>
      </c>
      <c r="D49" s="57" t="s">
        <v>174</v>
      </c>
      <c r="E49" s="27" t="s">
        <v>36</v>
      </c>
      <c r="F49" s="19">
        <v>39.53</v>
      </c>
      <c r="G49" s="34">
        <v>39.53</v>
      </c>
      <c r="I49" s="78" t="str">
        <f t="shared" si="8"/>
        <v/>
      </c>
      <c r="J49" s="79">
        <f t="shared" si="9"/>
        <v>4</v>
      </c>
      <c r="K49" s="8"/>
      <c r="L49" s="8"/>
      <c r="N49" s="108">
        <v>4</v>
      </c>
      <c r="O49" s="78">
        <f>SMALL(I$46:I$63,4)</f>
        <v>11</v>
      </c>
      <c r="P49" s="47">
        <f>SMALL(J$46:J$63,4)</f>
        <v>4</v>
      </c>
    </row>
    <row r="50" spans="1:16" ht="13.5" thickBot="1">
      <c r="A50" s="142">
        <v>5</v>
      </c>
      <c r="B50" s="62">
        <v>1441</v>
      </c>
      <c r="C50" s="56" t="s">
        <v>201</v>
      </c>
      <c r="D50" s="56" t="s">
        <v>202</v>
      </c>
      <c r="E50" s="285" t="s">
        <v>6</v>
      </c>
      <c r="F50" s="19">
        <v>40.1</v>
      </c>
      <c r="G50" s="34">
        <v>40.1</v>
      </c>
      <c r="I50" s="78">
        <f t="shared" si="8"/>
        <v>5</v>
      </c>
      <c r="J50" s="79" t="str">
        <f t="shared" si="9"/>
        <v/>
      </c>
      <c r="K50" s="8"/>
      <c r="L50" s="8"/>
      <c r="N50" s="258" t="s">
        <v>282</v>
      </c>
      <c r="O50" s="295">
        <f>SUM(O46:O49)</f>
        <v>32</v>
      </c>
      <c r="P50" s="266">
        <f>SUM(P46:P49)</f>
        <v>10</v>
      </c>
    </row>
    <row r="51" spans="1:16" ht="13.5" thickBot="1">
      <c r="A51" s="132">
        <v>6</v>
      </c>
      <c r="B51" s="62">
        <v>1424</v>
      </c>
      <c r="C51" s="56" t="s">
        <v>183</v>
      </c>
      <c r="D51" s="56" t="s">
        <v>184</v>
      </c>
      <c r="E51" s="27" t="s">
        <v>36</v>
      </c>
      <c r="F51" s="19">
        <v>40.24</v>
      </c>
      <c r="G51" s="34">
        <v>40.24</v>
      </c>
      <c r="I51" s="78" t="str">
        <f t="shared" si="8"/>
        <v/>
      </c>
      <c r="J51" s="79">
        <f t="shared" si="9"/>
        <v>6</v>
      </c>
      <c r="K51" s="8"/>
      <c r="L51" s="8"/>
    </row>
    <row r="52" spans="1:16" ht="13.5" thickBot="1">
      <c r="A52" s="142">
        <v>7</v>
      </c>
      <c r="B52" s="62">
        <v>1439</v>
      </c>
      <c r="C52" s="57" t="s">
        <v>113</v>
      </c>
      <c r="D52" s="57" t="s">
        <v>200</v>
      </c>
      <c r="E52" s="285" t="s">
        <v>6</v>
      </c>
      <c r="F52" s="19">
        <v>40.29</v>
      </c>
      <c r="G52" s="34">
        <v>40.29</v>
      </c>
      <c r="I52" s="78">
        <f t="shared" si="8"/>
        <v>7</v>
      </c>
      <c r="J52" s="79" t="str">
        <f t="shared" si="9"/>
        <v/>
      </c>
      <c r="K52" s="8"/>
      <c r="L52" s="8"/>
      <c r="N52" s="258" t="s">
        <v>285</v>
      </c>
      <c r="O52" s="295" t="s">
        <v>37</v>
      </c>
      <c r="P52" s="266" t="s">
        <v>24</v>
      </c>
    </row>
    <row r="53" spans="1:16">
      <c r="A53" s="132">
        <v>8</v>
      </c>
      <c r="B53" s="62">
        <v>1418</v>
      </c>
      <c r="C53" s="56" t="s">
        <v>170</v>
      </c>
      <c r="D53" s="56" t="s">
        <v>171</v>
      </c>
      <c r="E53" s="27" t="s">
        <v>36</v>
      </c>
      <c r="F53" s="19">
        <v>40.35</v>
      </c>
      <c r="G53" s="34">
        <v>40.35</v>
      </c>
      <c r="I53" s="78" t="str">
        <f t="shared" si="8"/>
        <v/>
      </c>
      <c r="J53" s="79">
        <f t="shared" si="9"/>
        <v>8</v>
      </c>
      <c r="K53" s="8"/>
      <c r="L53" s="8"/>
      <c r="N53" s="261">
        <v>1</v>
      </c>
      <c r="O53" s="294" t="s">
        <v>4</v>
      </c>
      <c r="P53" s="296">
        <f>P50</f>
        <v>10</v>
      </c>
    </row>
    <row r="54" spans="1:16" ht="14.25" customHeight="1" thickBot="1">
      <c r="A54" s="142">
        <v>9</v>
      </c>
      <c r="B54" s="62">
        <v>1440</v>
      </c>
      <c r="C54" s="57" t="s">
        <v>162</v>
      </c>
      <c r="D54" s="57" t="s">
        <v>178</v>
      </c>
      <c r="E54" s="285" t="s">
        <v>6</v>
      </c>
      <c r="F54" s="206">
        <v>41.31</v>
      </c>
      <c r="G54" s="358">
        <v>41.31</v>
      </c>
      <c r="I54" s="78">
        <f t="shared" si="8"/>
        <v>9</v>
      </c>
      <c r="J54" s="79" t="str">
        <f t="shared" si="9"/>
        <v/>
      </c>
      <c r="K54" s="8"/>
      <c r="L54" s="8"/>
      <c r="N54" s="109">
        <v>2</v>
      </c>
      <c r="O54" s="299" t="s">
        <v>6</v>
      </c>
      <c r="P54" s="297">
        <f>O50</f>
        <v>32</v>
      </c>
    </row>
    <row r="55" spans="1:16">
      <c r="A55" s="132">
        <v>10</v>
      </c>
      <c r="B55" s="62">
        <v>1423</v>
      </c>
      <c r="C55" s="53" t="s">
        <v>181</v>
      </c>
      <c r="D55" s="53" t="s">
        <v>182</v>
      </c>
      <c r="E55" s="27" t="s">
        <v>36</v>
      </c>
      <c r="F55" s="19">
        <v>41.55</v>
      </c>
      <c r="G55" s="34">
        <v>41.55</v>
      </c>
      <c r="I55" s="78" t="str">
        <f t="shared" si="8"/>
        <v/>
      </c>
      <c r="J55" s="79">
        <f t="shared" si="9"/>
        <v>10</v>
      </c>
      <c r="K55" s="8"/>
      <c r="L55" s="8"/>
    </row>
    <row r="56" spans="1:16">
      <c r="A56" s="142">
        <v>11</v>
      </c>
      <c r="B56" s="62">
        <v>1444</v>
      </c>
      <c r="C56" s="57" t="s">
        <v>205</v>
      </c>
      <c r="D56" s="57" t="s">
        <v>206</v>
      </c>
      <c r="E56" s="285" t="s">
        <v>6</v>
      </c>
      <c r="F56" s="206">
        <v>42.41</v>
      </c>
      <c r="G56" s="358">
        <v>42.41</v>
      </c>
      <c r="I56" s="78">
        <f t="shared" si="8"/>
        <v>11</v>
      </c>
      <c r="J56" s="79" t="str">
        <f t="shared" si="9"/>
        <v/>
      </c>
      <c r="K56" s="8"/>
      <c r="L56" s="8"/>
    </row>
    <row r="57" spans="1:16">
      <c r="A57" s="132">
        <v>12</v>
      </c>
      <c r="B57" s="62">
        <v>1426</v>
      </c>
      <c r="C57" s="55" t="s">
        <v>31</v>
      </c>
      <c r="D57" s="55" t="s">
        <v>188</v>
      </c>
      <c r="E57" s="27" t="s">
        <v>36</v>
      </c>
      <c r="F57" s="19">
        <v>43.03</v>
      </c>
      <c r="G57" s="34">
        <v>43.03</v>
      </c>
      <c r="I57" s="78" t="str">
        <f t="shared" si="8"/>
        <v/>
      </c>
      <c r="J57" s="79">
        <f t="shared" si="9"/>
        <v>12</v>
      </c>
      <c r="K57" s="8"/>
      <c r="L57" s="8"/>
    </row>
    <row r="58" spans="1:16">
      <c r="A58" s="142">
        <v>13</v>
      </c>
      <c r="B58" s="62">
        <v>1443</v>
      </c>
      <c r="C58" s="54" t="s">
        <v>142</v>
      </c>
      <c r="D58" s="57" t="s">
        <v>204</v>
      </c>
      <c r="E58" s="285" t="s">
        <v>6</v>
      </c>
      <c r="F58" s="19">
        <v>43.32</v>
      </c>
      <c r="G58" s="34">
        <v>43.32</v>
      </c>
      <c r="I58" s="78">
        <f t="shared" si="8"/>
        <v>13</v>
      </c>
      <c r="J58" s="79" t="str">
        <f t="shared" si="9"/>
        <v/>
      </c>
      <c r="K58" s="8"/>
      <c r="L58" s="8"/>
    </row>
    <row r="59" spans="1:16">
      <c r="A59" s="132">
        <v>14</v>
      </c>
      <c r="B59" s="62">
        <v>1428</v>
      </c>
      <c r="C59" s="54" t="s">
        <v>169</v>
      </c>
      <c r="D59" s="54" t="s">
        <v>190</v>
      </c>
      <c r="E59" s="27" t="s">
        <v>36</v>
      </c>
      <c r="F59" s="206">
        <v>44.31</v>
      </c>
      <c r="G59" s="358">
        <v>44.31</v>
      </c>
      <c r="I59" s="78" t="str">
        <f t="shared" si="8"/>
        <v/>
      </c>
      <c r="J59" s="79">
        <f t="shared" si="9"/>
        <v>14</v>
      </c>
      <c r="K59" s="8"/>
      <c r="L59" s="8"/>
    </row>
    <row r="60" spans="1:16">
      <c r="A60" s="142">
        <v>15</v>
      </c>
      <c r="B60" s="62">
        <v>1421</v>
      </c>
      <c r="C60" s="57" t="s">
        <v>175</v>
      </c>
      <c r="D60" s="57" t="s">
        <v>176</v>
      </c>
      <c r="E60" s="27" t="s">
        <v>36</v>
      </c>
      <c r="F60" s="19">
        <v>44.39</v>
      </c>
      <c r="G60" s="34">
        <v>44.39</v>
      </c>
      <c r="I60" s="78" t="str">
        <f t="shared" si="8"/>
        <v/>
      </c>
      <c r="J60" s="79">
        <f t="shared" si="9"/>
        <v>15</v>
      </c>
      <c r="K60" s="8"/>
      <c r="L60" s="8"/>
    </row>
    <row r="61" spans="1:16">
      <c r="A61" s="132">
        <v>16</v>
      </c>
      <c r="B61" s="62">
        <v>1429</v>
      </c>
      <c r="C61" s="57" t="s">
        <v>41</v>
      </c>
      <c r="D61" s="57" t="s">
        <v>42</v>
      </c>
      <c r="E61" s="27" t="s">
        <v>36</v>
      </c>
      <c r="F61" s="206">
        <v>46.36</v>
      </c>
      <c r="G61" s="358">
        <v>46.36</v>
      </c>
      <c r="I61" s="78" t="str">
        <f t="shared" si="8"/>
        <v/>
      </c>
      <c r="J61" s="79">
        <f t="shared" si="9"/>
        <v>16</v>
      </c>
      <c r="K61" s="8"/>
      <c r="L61" s="8"/>
    </row>
    <row r="62" spans="1:16">
      <c r="A62" s="142">
        <v>17</v>
      </c>
      <c r="B62" s="62">
        <v>1445</v>
      </c>
      <c r="C62" s="57" t="s">
        <v>167</v>
      </c>
      <c r="D62" s="57" t="s">
        <v>207</v>
      </c>
      <c r="E62" s="285" t="s">
        <v>6</v>
      </c>
      <c r="F62" s="206">
        <v>47.52</v>
      </c>
      <c r="G62" s="358">
        <v>47.52</v>
      </c>
      <c r="I62" s="78">
        <f t="shared" si="8"/>
        <v>17</v>
      </c>
      <c r="J62" s="79" t="str">
        <f t="shared" si="9"/>
        <v/>
      </c>
      <c r="K62" s="8"/>
      <c r="L62" s="8"/>
    </row>
    <row r="63" spans="1:16" ht="13.5" thickBot="1">
      <c r="A63" s="143">
        <v>31</v>
      </c>
      <c r="B63" s="359">
        <v>1430</v>
      </c>
      <c r="C63" s="60" t="s">
        <v>31</v>
      </c>
      <c r="D63" s="60" t="s">
        <v>304</v>
      </c>
      <c r="E63" s="85" t="s">
        <v>6</v>
      </c>
      <c r="F63" s="212">
        <v>51.08</v>
      </c>
      <c r="G63" s="360">
        <v>51.08</v>
      </c>
      <c r="I63" s="80">
        <f t="shared" si="8"/>
        <v>31</v>
      </c>
      <c r="J63" s="82" t="str">
        <f t="shared" si="9"/>
        <v/>
      </c>
      <c r="K63" s="8"/>
      <c r="L63" s="8"/>
    </row>
    <row r="64" spans="1:16">
      <c r="A64" s="12"/>
      <c r="B64" s="158"/>
      <c r="C64" s="159"/>
      <c r="D64" s="159"/>
      <c r="E64" s="160"/>
      <c r="F64" s="160"/>
      <c r="G64" s="161"/>
      <c r="I64" s="162"/>
      <c r="J64" s="8"/>
      <c r="K64" s="8"/>
      <c r="L64" s="8"/>
      <c r="N64" s="8"/>
    </row>
    <row r="65" spans="1:17" ht="13.5" thickBot="1">
      <c r="A65" s="395" t="s">
        <v>51</v>
      </c>
      <c r="B65" s="395"/>
      <c r="C65" s="395"/>
      <c r="D65" s="395"/>
      <c r="E65" s="395"/>
      <c r="F65" s="395"/>
      <c r="G65" s="395"/>
    </row>
    <row r="66" spans="1:17" ht="41.1" customHeight="1" thickBot="1">
      <c r="A66" s="153" t="s">
        <v>12</v>
      </c>
      <c r="B66" s="49" t="s">
        <v>11</v>
      </c>
      <c r="C66" s="49" t="s">
        <v>13</v>
      </c>
      <c r="D66" s="49" t="s">
        <v>0</v>
      </c>
      <c r="E66" s="49" t="s">
        <v>5</v>
      </c>
      <c r="F66" s="125" t="s">
        <v>35</v>
      </c>
      <c r="G66" s="293" t="s">
        <v>3</v>
      </c>
      <c r="I66" s="88" t="s">
        <v>4</v>
      </c>
      <c r="J66" s="89" t="s">
        <v>33</v>
      </c>
      <c r="K66" s="73" t="s">
        <v>8</v>
      </c>
      <c r="N66" s="106" t="s">
        <v>37</v>
      </c>
      <c r="O66" s="89" t="s">
        <v>4</v>
      </c>
      <c r="P66" s="89" t="s">
        <v>7</v>
      </c>
      <c r="Q66" s="73" t="s">
        <v>8</v>
      </c>
    </row>
    <row r="67" spans="1:17">
      <c r="A67" s="196">
        <v>1</v>
      </c>
      <c r="B67" s="354">
        <v>1425</v>
      </c>
      <c r="C67" s="355" t="s">
        <v>185</v>
      </c>
      <c r="D67" s="355" t="s">
        <v>186</v>
      </c>
      <c r="E67" s="356" t="s">
        <v>36</v>
      </c>
      <c r="F67" s="357">
        <v>37.54</v>
      </c>
      <c r="G67" s="121">
        <v>37.54</v>
      </c>
      <c r="I67" s="135">
        <f t="shared" ref="I67:I87" si="10">IF($E67="RAFAA",$A67,"")</f>
        <v>1</v>
      </c>
      <c r="J67" s="186" t="str">
        <f t="shared" ref="J67:J87" si="11">IF($E67="Police",$A67,"")</f>
        <v/>
      </c>
      <c r="K67" s="217" t="str">
        <f t="shared" ref="K67:K87" si="12">IF($E67="Fire",$A67,"")</f>
        <v/>
      </c>
      <c r="N67" s="107">
        <v>1</v>
      </c>
      <c r="O67" s="74">
        <f>SMALL(I$67:I$87,1)</f>
        <v>1</v>
      </c>
      <c r="P67" s="75">
        <f t="shared" ref="P67:Q67" si="13">SMALL(J$67:J$87,1)</f>
        <v>7</v>
      </c>
      <c r="Q67" s="77">
        <f t="shared" si="13"/>
        <v>12</v>
      </c>
    </row>
    <row r="68" spans="1:17">
      <c r="A68" s="142">
        <v>2</v>
      </c>
      <c r="B68" s="62">
        <v>1422</v>
      </c>
      <c r="C68" s="55" t="s">
        <v>177</v>
      </c>
      <c r="D68" s="55" t="s">
        <v>178</v>
      </c>
      <c r="E68" s="27" t="s">
        <v>36</v>
      </c>
      <c r="F68" s="19">
        <v>38.119999999999997</v>
      </c>
      <c r="G68" s="34">
        <v>38.119999999999997</v>
      </c>
      <c r="I68" s="136">
        <f t="shared" si="10"/>
        <v>2</v>
      </c>
      <c r="J68" s="137" t="str">
        <f t="shared" si="11"/>
        <v/>
      </c>
      <c r="K68" s="138" t="str">
        <f t="shared" si="12"/>
        <v/>
      </c>
      <c r="N68" s="108">
        <v>2</v>
      </c>
      <c r="O68" s="78">
        <f>SMALL(I$67:I$87,2)</f>
        <v>2</v>
      </c>
      <c r="P68" s="47">
        <f t="shared" ref="P68:Q68" si="14">SMALL(J$67:J$87,2)</f>
        <v>8</v>
      </c>
      <c r="Q68" s="79">
        <f t="shared" si="14"/>
        <v>16</v>
      </c>
    </row>
    <row r="69" spans="1:17">
      <c r="A69" s="142">
        <v>3</v>
      </c>
      <c r="B69" s="62">
        <v>1419</v>
      </c>
      <c r="C69" s="54" t="s">
        <v>170</v>
      </c>
      <c r="D69" s="57" t="s">
        <v>172</v>
      </c>
      <c r="E69" s="27" t="s">
        <v>36</v>
      </c>
      <c r="F69" s="19">
        <v>38.17</v>
      </c>
      <c r="G69" s="34">
        <v>38.17</v>
      </c>
      <c r="I69" s="136">
        <f t="shared" si="10"/>
        <v>3</v>
      </c>
      <c r="J69" s="137" t="str">
        <f t="shared" si="11"/>
        <v/>
      </c>
      <c r="K69" s="138" t="str">
        <f t="shared" si="12"/>
        <v/>
      </c>
      <c r="N69" s="108">
        <v>3</v>
      </c>
      <c r="O69" s="78">
        <f>SMALL(I$67:I$87,3)</f>
        <v>3</v>
      </c>
      <c r="P69" s="47">
        <f t="shared" ref="P69:Q69" si="15">SMALL(J$67:J$87,3)</f>
        <v>10</v>
      </c>
      <c r="Q69" s="79">
        <f t="shared" si="15"/>
        <v>17</v>
      </c>
    </row>
    <row r="70" spans="1:17" ht="13.5" thickBot="1">
      <c r="A70" s="142">
        <v>4</v>
      </c>
      <c r="B70" s="62">
        <v>1420</v>
      </c>
      <c r="C70" s="54" t="s">
        <v>173</v>
      </c>
      <c r="D70" s="57" t="s">
        <v>174</v>
      </c>
      <c r="E70" s="27" t="s">
        <v>36</v>
      </c>
      <c r="F70" s="19">
        <v>39.53</v>
      </c>
      <c r="G70" s="34">
        <v>39.53</v>
      </c>
      <c r="I70" s="136">
        <f t="shared" si="10"/>
        <v>4</v>
      </c>
      <c r="J70" s="137" t="str">
        <f t="shared" si="11"/>
        <v/>
      </c>
      <c r="K70" s="138" t="str">
        <f t="shared" si="12"/>
        <v/>
      </c>
      <c r="N70" s="108">
        <v>4</v>
      </c>
      <c r="O70" s="78">
        <f>SMALL(I$67:I$87,4)</f>
        <v>4</v>
      </c>
      <c r="P70" s="47">
        <f t="shared" ref="P70:Q70" si="16">SMALL(J$67:J$87,4)</f>
        <v>13</v>
      </c>
      <c r="Q70" s="79">
        <f t="shared" si="16"/>
        <v>20</v>
      </c>
    </row>
    <row r="71" spans="1:17" ht="13.5" thickBot="1">
      <c r="A71" s="142">
        <v>5</v>
      </c>
      <c r="B71" s="62">
        <v>1424</v>
      </c>
      <c r="C71" s="56" t="s">
        <v>183</v>
      </c>
      <c r="D71" s="56" t="s">
        <v>184</v>
      </c>
      <c r="E71" s="27" t="s">
        <v>36</v>
      </c>
      <c r="F71" s="19">
        <v>40.24</v>
      </c>
      <c r="G71" s="34">
        <v>40.24</v>
      </c>
      <c r="I71" s="136">
        <f t="shared" si="10"/>
        <v>5</v>
      </c>
      <c r="J71" s="137" t="str">
        <f t="shared" si="11"/>
        <v/>
      </c>
      <c r="K71" s="138" t="str">
        <f t="shared" si="12"/>
        <v/>
      </c>
      <c r="N71" s="258" t="s">
        <v>282</v>
      </c>
      <c r="O71" s="264">
        <f>SUM(O67:O70)</f>
        <v>10</v>
      </c>
      <c r="P71" s="265">
        <f>SUM(P67:P70)</f>
        <v>38</v>
      </c>
      <c r="Q71" s="266">
        <f>SUM(Q67:Q70)</f>
        <v>65</v>
      </c>
    </row>
    <row r="72" spans="1:17" ht="13.5" thickBot="1">
      <c r="A72" s="142">
        <v>6</v>
      </c>
      <c r="B72" s="62">
        <v>1418</v>
      </c>
      <c r="C72" s="56" t="s">
        <v>170</v>
      </c>
      <c r="D72" s="56" t="s">
        <v>171</v>
      </c>
      <c r="E72" s="27" t="s">
        <v>36</v>
      </c>
      <c r="F72" s="19">
        <v>40.35</v>
      </c>
      <c r="G72" s="34">
        <v>40.35</v>
      </c>
      <c r="I72" s="136">
        <f t="shared" si="10"/>
        <v>6</v>
      </c>
      <c r="J72" s="137" t="str">
        <f t="shared" si="11"/>
        <v/>
      </c>
      <c r="K72" s="138" t="str">
        <f t="shared" si="12"/>
        <v/>
      </c>
    </row>
    <row r="73" spans="1:17">
      <c r="A73" s="142">
        <v>7</v>
      </c>
      <c r="B73" s="62">
        <v>1447</v>
      </c>
      <c r="C73" s="57" t="s">
        <v>223</v>
      </c>
      <c r="D73" s="57" t="s">
        <v>224</v>
      </c>
      <c r="E73" s="310" t="s">
        <v>7</v>
      </c>
      <c r="F73" s="206">
        <v>40.44</v>
      </c>
      <c r="G73" s="358">
        <v>40.44</v>
      </c>
      <c r="I73" s="136" t="str">
        <f t="shared" si="10"/>
        <v/>
      </c>
      <c r="J73" s="137">
        <f t="shared" si="11"/>
        <v>7</v>
      </c>
      <c r="K73" s="138" t="str">
        <f t="shared" si="12"/>
        <v/>
      </c>
      <c r="N73" s="107" t="s">
        <v>285</v>
      </c>
      <c r="O73" s="129" t="s">
        <v>37</v>
      </c>
      <c r="P73" s="77" t="s">
        <v>24</v>
      </c>
    </row>
    <row r="74" spans="1:17">
      <c r="A74" s="142">
        <v>8</v>
      </c>
      <c r="B74" s="62">
        <v>1450</v>
      </c>
      <c r="C74" s="57" t="s">
        <v>226</v>
      </c>
      <c r="D74" s="57" t="s">
        <v>227</v>
      </c>
      <c r="E74" s="310" t="s">
        <v>7</v>
      </c>
      <c r="F74" s="206">
        <v>41.45</v>
      </c>
      <c r="G74" s="358">
        <v>41.45</v>
      </c>
      <c r="I74" s="136" t="str">
        <f t="shared" si="10"/>
        <v/>
      </c>
      <c r="J74" s="137">
        <f t="shared" si="11"/>
        <v>8</v>
      </c>
      <c r="K74" s="138" t="str">
        <f t="shared" si="12"/>
        <v/>
      </c>
      <c r="N74" s="108">
        <v>1</v>
      </c>
      <c r="O74" s="312" t="s">
        <v>4</v>
      </c>
      <c r="P74" s="79">
        <f>O71</f>
        <v>10</v>
      </c>
    </row>
    <row r="75" spans="1:17">
      <c r="A75" s="142">
        <v>9</v>
      </c>
      <c r="B75" s="62">
        <v>1423</v>
      </c>
      <c r="C75" s="53" t="s">
        <v>181</v>
      </c>
      <c r="D75" s="53" t="s">
        <v>182</v>
      </c>
      <c r="E75" s="27" t="s">
        <v>36</v>
      </c>
      <c r="F75" s="19">
        <v>41.55</v>
      </c>
      <c r="G75" s="34">
        <v>41.55</v>
      </c>
      <c r="I75" s="136">
        <f t="shared" si="10"/>
        <v>9</v>
      </c>
      <c r="J75" s="137" t="str">
        <f t="shared" si="11"/>
        <v/>
      </c>
      <c r="K75" s="138" t="str">
        <f t="shared" si="12"/>
        <v/>
      </c>
      <c r="N75" s="108">
        <v>2</v>
      </c>
      <c r="O75" s="312" t="s">
        <v>7</v>
      </c>
      <c r="P75" s="79">
        <f>P71</f>
        <v>38</v>
      </c>
    </row>
    <row r="76" spans="1:17" ht="13.5" thickBot="1">
      <c r="A76" s="142">
        <v>10</v>
      </c>
      <c r="B76" s="62">
        <v>1472</v>
      </c>
      <c r="C76" s="57" t="s">
        <v>185</v>
      </c>
      <c r="D76" s="57" t="s">
        <v>244</v>
      </c>
      <c r="E76" s="310" t="s">
        <v>7</v>
      </c>
      <c r="F76" s="206">
        <v>42.51</v>
      </c>
      <c r="G76" s="358">
        <v>42.51</v>
      </c>
      <c r="I76" s="136" t="str">
        <f t="shared" si="10"/>
        <v/>
      </c>
      <c r="J76" s="137">
        <f t="shared" si="11"/>
        <v>10</v>
      </c>
      <c r="K76" s="138" t="str">
        <f t="shared" si="12"/>
        <v/>
      </c>
      <c r="N76" s="109">
        <v>3</v>
      </c>
      <c r="O76" s="313" t="s">
        <v>8</v>
      </c>
      <c r="P76" s="82">
        <f>Q71</f>
        <v>65</v>
      </c>
    </row>
    <row r="77" spans="1:17">
      <c r="A77" s="142">
        <v>11</v>
      </c>
      <c r="B77" s="62">
        <v>1426</v>
      </c>
      <c r="C77" s="55" t="s">
        <v>31</v>
      </c>
      <c r="D77" s="55" t="s">
        <v>188</v>
      </c>
      <c r="E77" s="27" t="s">
        <v>36</v>
      </c>
      <c r="F77" s="19">
        <v>43.03</v>
      </c>
      <c r="G77" s="34">
        <v>43.03</v>
      </c>
      <c r="I77" s="136">
        <f t="shared" si="10"/>
        <v>11</v>
      </c>
      <c r="J77" s="137" t="str">
        <f t="shared" si="11"/>
        <v/>
      </c>
      <c r="K77" s="138" t="str">
        <f t="shared" si="12"/>
        <v/>
      </c>
    </row>
    <row r="78" spans="1:17">
      <c r="A78" s="142">
        <v>12</v>
      </c>
      <c r="B78" s="62">
        <v>1480</v>
      </c>
      <c r="C78" s="57" t="s">
        <v>41</v>
      </c>
      <c r="D78" s="57" t="s">
        <v>249</v>
      </c>
      <c r="E78" s="24" t="s">
        <v>8</v>
      </c>
      <c r="F78" s="19">
        <v>44.07</v>
      </c>
      <c r="G78" s="34">
        <v>44.07</v>
      </c>
      <c r="I78" s="136" t="str">
        <f t="shared" si="10"/>
        <v/>
      </c>
      <c r="J78" s="137" t="str">
        <f t="shared" si="11"/>
        <v/>
      </c>
      <c r="K78" s="138">
        <f t="shared" si="12"/>
        <v>12</v>
      </c>
    </row>
    <row r="79" spans="1:17">
      <c r="A79" s="142">
        <v>13</v>
      </c>
      <c r="B79" s="62">
        <v>1457</v>
      </c>
      <c r="C79" s="57" t="s">
        <v>189</v>
      </c>
      <c r="D79" s="57" t="s">
        <v>291</v>
      </c>
      <c r="E79" s="310" t="s">
        <v>7</v>
      </c>
      <c r="F79" s="206">
        <v>44.24</v>
      </c>
      <c r="G79" s="358">
        <v>44.24</v>
      </c>
      <c r="I79" s="136" t="str">
        <f t="shared" si="10"/>
        <v/>
      </c>
      <c r="J79" s="137">
        <f t="shared" si="11"/>
        <v>13</v>
      </c>
      <c r="K79" s="138" t="str">
        <f t="shared" si="12"/>
        <v/>
      </c>
    </row>
    <row r="80" spans="1:17">
      <c r="A80" s="142">
        <v>14</v>
      </c>
      <c r="B80" s="62">
        <v>1428</v>
      </c>
      <c r="C80" s="54" t="s">
        <v>169</v>
      </c>
      <c r="D80" s="54" t="s">
        <v>190</v>
      </c>
      <c r="E80" s="27" t="s">
        <v>36</v>
      </c>
      <c r="F80" s="206">
        <v>44.31</v>
      </c>
      <c r="G80" s="358">
        <v>44.31</v>
      </c>
      <c r="I80" s="136">
        <f t="shared" si="10"/>
        <v>14</v>
      </c>
      <c r="J80" s="137" t="str">
        <f t="shared" si="11"/>
        <v/>
      </c>
      <c r="K80" s="138" t="str">
        <f t="shared" si="12"/>
        <v/>
      </c>
    </row>
    <row r="81" spans="1:11">
      <c r="A81" s="142">
        <v>15</v>
      </c>
      <c r="B81" s="62">
        <v>1421</v>
      </c>
      <c r="C81" s="57" t="s">
        <v>175</v>
      </c>
      <c r="D81" s="57" t="s">
        <v>176</v>
      </c>
      <c r="E81" s="27" t="s">
        <v>36</v>
      </c>
      <c r="F81" s="19">
        <v>44.39</v>
      </c>
      <c r="G81" s="34">
        <v>44.39</v>
      </c>
      <c r="I81" s="136">
        <f t="shared" si="10"/>
        <v>15</v>
      </c>
      <c r="J81" s="137" t="str">
        <f t="shared" si="11"/>
        <v/>
      </c>
      <c r="K81" s="138" t="str">
        <f t="shared" si="12"/>
        <v/>
      </c>
    </row>
    <row r="82" spans="1:11">
      <c r="A82" s="142">
        <v>16</v>
      </c>
      <c r="B82" s="62">
        <v>1486</v>
      </c>
      <c r="C82" s="57" t="s">
        <v>253</v>
      </c>
      <c r="D82" s="57" t="s">
        <v>254</v>
      </c>
      <c r="E82" s="24" t="s">
        <v>8</v>
      </c>
      <c r="F82" s="19">
        <v>45.23</v>
      </c>
      <c r="G82" s="34">
        <v>45.23</v>
      </c>
      <c r="I82" s="136" t="str">
        <f t="shared" si="10"/>
        <v/>
      </c>
      <c r="J82" s="137" t="str">
        <f t="shared" si="11"/>
        <v/>
      </c>
      <c r="K82" s="138">
        <f t="shared" si="12"/>
        <v>16</v>
      </c>
    </row>
    <row r="83" spans="1:11">
      <c r="A83" s="142">
        <v>17</v>
      </c>
      <c r="B83" s="62">
        <v>1481</v>
      </c>
      <c r="C83" s="57" t="s">
        <v>241</v>
      </c>
      <c r="D83" s="57" t="s">
        <v>354</v>
      </c>
      <c r="E83" s="24" t="s">
        <v>8</v>
      </c>
      <c r="F83" s="19">
        <v>45.45</v>
      </c>
      <c r="G83" s="34">
        <v>45.45</v>
      </c>
      <c r="I83" s="136" t="str">
        <f t="shared" si="10"/>
        <v/>
      </c>
      <c r="J83" s="137" t="str">
        <f t="shared" si="11"/>
        <v/>
      </c>
      <c r="K83" s="138">
        <f t="shared" si="12"/>
        <v>17</v>
      </c>
    </row>
    <row r="84" spans="1:11">
      <c r="A84" s="142">
        <v>18</v>
      </c>
      <c r="B84" s="62">
        <v>1429</v>
      </c>
      <c r="C84" s="57" t="s">
        <v>41</v>
      </c>
      <c r="D84" s="57" t="s">
        <v>42</v>
      </c>
      <c r="E84" s="27" t="s">
        <v>36</v>
      </c>
      <c r="F84" s="206">
        <v>46.36</v>
      </c>
      <c r="G84" s="358">
        <v>46.36</v>
      </c>
      <c r="I84" s="136">
        <f t="shared" si="10"/>
        <v>18</v>
      </c>
      <c r="J84" s="137" t="str">
        <f t="shared" si="11"/>
        <v/>
      </c>
      <c r="K84" s="138" t="str">
        <f t="shared" si="12"/>
        <v/>
      </c>
    </row>
    <row r="85" spans="1:11">
      <c r="A85" s="142">
        <v>19</v>
      </c>
      <c r="B85" s="62">
        <v>1455</v>
      </c>
      <c r="C85" s="57" t="s">
        <v>185</v>
      </c>
      <c r="D85" s="57" t="s">
        <v>231</v>
      </c>
      <c r="E85" s="310" t="s">
        <v>7</v>
      </c>
      <c r="F85" s="19">
        <v>47.17</v>
      </c>
      <c r="G85" s="34">
        <v>47.17</v>
      </c>
      <c r="I85" s="136" t="str">
        <f t="shared" si="10"/>
        <v/>
      </c>
      <c r="J85" s="137">
        <f t="shared" si="11"/>
        <v>19</v>
      </c>
      <c r="K85" s="138" t="str">
        <f t="shared" si="12"/>
        <v/>
      </c>
    </row>
    <row r="86" spans="1:11">
      <c r="A86" s="142">
        <v>20</v>
      </c>
      <c r="B86" s="62">
        <v>1488</v>
      </c>
      <c r="C86" s="57" t="s">
        <v>153</v>
      </c>
      <c r="D86" s="57" t="s">
        <v>255</v>
      </c>
      <c r="E86" s="24" t="s">
        <v>8</v>
      </c>
      <c r="F86" s="206">
        <v>48.17</v>
      </c>
      <c r="G86" s="358">
        <v>48.17</v>
      </c>
      <c r="I86" s="136" t="str">
        <f t="shared" si="10"/>
        <v/>
      </c>
      <c r="J86" s="137" t="str">
        <f t="shared" si="11"/>
        <v/>
      </c>
      <c r="K86" s="138">
        <f t="shared" si="12"/>
        <v>20</v>
      </c>
    </row>
    <row r="87" spans="1:11" ht="13.5" thickBot="1">
      <c r="A87" s="143">
        <v>21</v>
      </c>
      <c r="B87" s="359">
        <v>1477</v>
      </c>
      <c r="C87" s="60" t="s">
        <v>143</v>
      </c>
      <c r="D87" s="60" t="s">
        <v>351</v>
      </c>
      <c r="E87" s="35" t="s">
        <v>8</v>
      </c>
      <c r="F87" s="212">
        <v>48.26</v>
      </c>
      <c r="G87" s="360">
        <v>48.26</v>
      </c>
      <c r="I87" s="155" t="str">
        <f t="shared" si="10"/>
        <v/>
      </c>
      <c r="J87" s="207" t="str">
        <f t="shared" si="11"/>
        <v/>
      </c>
      <c r="K87" s="208">
        <f t="shared" si="12"/>
        <v>21</v>
      </c>
    </row>
  </sheetData>
  <autoFilter ref="A2:G41"/>
  <sortState ref="O10:P13">
    <sortCondition ref="P10:P13"/>
  </sortState>
  <mergeCells count="3">
    <mergeCell ref="A1:G1"/>
    <mergeCell ref="A44:G44"/>
    <mergeCell ref="A65:G65"/>
  </mergeCells>
  <phoneticPr fontId="0" type="noConversion"/>
  <pageMargins left="0.83" right="0.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autoPageBreaks="0"/>
  </sheetPr>
  <dimension ref="A1:M60"/>
  <sheetViews>
    <sheetView zoomScale="125" workbookViewId="0">
      <selection activeCell="P36" sqref="P36"/>
    </sheetView>
  </sheetViews>
  <sheetFormatPr defaultColWidth="8.85546875" defaultRowHeight="12.75"/>
  <cols>
    <col min="3" max="3" width="9.42578125" customWidth="1"/>
    <col min="4" max="4" width="9.140625" customWidth="1"/>
    <col min="6" max="6" width="8.85546875" bestFit="1" customWidth="1"/>
    <col min="8" max="8" width="6.28515625" bestFit="1" customWidth="1"/>
    <col min="9" max="9" width="5.42578125" hidden="1" customWidth="1"/>
    <col min="10" max="10" width="0" hidden="1" customWidth="1"/>
    <col min="11" max="11" width="5.7109375" hidden="1" customWidth="1"/>
    <col min="12" max="12" width="6.28515625" hidden="1" customWidth="1"/>
    <col min="13" max="13" width="6.42578125" hidden="1" customWidth="1"/>
    <col min="14" max="14" width="2.42578125" customWidth="1"/>
  </cols>
  <sheetData>
    <row r="1" spans="1:12" s="45" customFormat="1" ht="18.75" thickBot="1">
      <c r="A1" s="391" t="s">
        <v>52</v>
      </c>
      <c r="B1" s="391"/>
      <c r="C1" s="391"/>
      <c r="D1" s="391"/>
      <c r="E1" s="391"/>
      <c r="F1" s="391"/>
      <c r="G1" s="391"/>
      <c r="H1" s="391"/>
    </row>
    <row r="2" spans="1:12" ht="39" thickBot="1">
      <c r="A2" s="48" t="s">
        <v>12</v>
      </c>
      <c r="B2" s="49" t="s">
        <v>11</v>
      </c>
      <c r="C2" s="49" t="s">
        <v>13</v>
      </c>
      <c r="D2" s="49" t="s">
        <v>0</v>
      </c>
      <c r="E2" s="49" t="s">
        <v>5</v>
      </c>
      <c r="F2" s="50" t="s">
        <v>2</v>
      </c>
      <c r="G2" s="33" t="s">
        <v>14</v>
      </c>
      <c r="I2" s="106" t="s">
        <v>34</v>
      </c>
      <c r="J2" s="89" t="s">
        <v>4</v>
      </c>
      <c r="K2" s="89" t="s">
        <v>33</v>
      </c>
      <c r="L2" s="73" t="s">
        <v>8</v>
      </c>
    </row>
    <row r="3" spans="1:12">
      <c r="A3" s="141">
        <v>1</v>
      </c>
      <c r="B3" s="62">
        <v>1401</v>
      </c>
      <c r="C3" s="57" t="s">
        <v>135</v>
      </c>
      <c r="D3" s="57" t="s">
        <v>136</v>
      </c>
      <c r="E3" s="27" t="s">
        <v>36</v>
      </c>
      <c r="F3" s="19">
        <v>37.06</v>
      </c>
      <c r="G3" s="83" t="s">
        <v>137</v>
      </c>
      <c r="I3" s="107">
        <f t="shared" ref="I3:I11" si="0">A3</f>
        <v>1</v>
      </c>
      <c r="J3" s="135">
        <f t="shared" ref="J3:J34" si="1">IF($E3="RAFAA",$A3,"")</f>
        <v>1</v>
      </c>
      <c r="K3" s="187" t="str">
        <f t="shared" ref="K3:K34" si="2">IF($E3="Police",$A3,"")</f>
        <v/>
      </c>
      <c r="L3" s="188" t="str">
        <f t="shared" ref="L3:L34" si="3">IF($E3="Fire",$A3,"")</f>
        <v/>
      </c>
    </row>
    <row r="4" spans="1:12">
      <c r="A4" s="142">
        <v>2</v>
      </c>
      <c r="B4" s="62">
        <v>1403</v>
      </c>
      <c r="C4" s="57" t="s">
        <v>139</v>
      </c>
      <c r="D4" s="57" t="s">
        <v>140</v>
      </c>
      <c r="E4" s="27" t="s">
        <v>36</v>
      </c>
      <c r="F4" s="206">
        <v>37.22</v>
      </c>
      <c r="G4" s="83" t="s">
        <v>137</v>
      </c>
      <c r="I4" s="108">
        <f t="shared" si="0"/>
        <v>2</v>
      </c>
      <c r="J4" s="136">
        <f t="shared" si="1"/>
        <v>2</v>
      </c>
      <c r="K4" s="190" t="str">
        <f t="shared" si="2"/>
        <v/>
      </c>
      <c r="L4" s="138" t="str">
        <f t="shared" si="3"/>
        <v/>
      </c>
    </row>
    <row r="5" spans="1:12">
      <c r="A5" s="142">
        <v>3</v>
      </c>
      <c r="B5" s="62">
        <v>1425</v>
      </c>
      <c r="C5" s="56" t="s">
        <v>185</v>
      </c>
      <c r="D5" s="56" t="s">
        <v>186</v>
      </c>
      <c r="E5" s="27" t="s">
        <v>36</v>
      </c>
      <c r="F5" s="19">
        <v>37.54</v>
      </c>
      <c r="G5" s="83" t="s">
        <v>22</v>
      </c>
      <c r="I5" s="108">
        <f t="shared" si="0"/>
        <v>3</v>
      </c>
      <c r="J5" s="136">
        <f t="shared" si="1"/>
        <v>3</v>
      </c>
      <c r="K5" s="190" t="str">
        <f t="shared" si="2"/>
        <v/>
      </c>
      <c r="L5" s="138" t="str">
        <f t="shared" si="3"/>
        <v/>
      </c>
    </row>
    <row r="6" spans="1:12">
      <c r="A6" s="142">
        <v>4</v>
      </c>
      <c r="B6" s="62">
        <v>1471</v>
      </c>
      <c r="C6" s="57" t="s">
        <v>242</v>
      </c>
      <c r="D6" s="57" t="s">
        <v>243</v>
      </c>
      <c r="E6" s="215" t="s">
        <v>7</v>
      </c>
      <c r="F6" s="19">
        <v>38.03</v>
      </c>
      <c r="G6" s="83" t="s">
        <v>137</v>
      </c>
      <c r="I6" s="108">
        <f t="shared" si="0"/>
        <v>4</v>
      </c>
      <c r="J6" s="136" t="str">
        <f t="shared" si="1"/>
        <v/>
      </c>
      <c r="K6" s="190">
        <f t="shared" si="2"/>
        <v>4</v>
      </c>
      <c r="L6" s="138" t="str">
        <f t="shared" si="3"/>
        <v/>
      </c>
    </row>
    <row r="7" spans="1:12">
      <c r="A7" s="132">
        <v>5</v>
      </c>
      <c r="B7" s="62">
        <v>1422</v>
      </c>
      <c r="C7" s="55" t="s">
        <v>177</v>
      </c>
      <c r="D7" s="55" t="s">
        <v>178</v>
      </c>
      <c r="E7" s="27" t="s">
        <v>36</v>
      </c>
      <c r="F7" s="19">
        <v>38.119999999999997</v>
      </c>
      <c r="G7" s="83" t="s">
        <v>22</v>
      </c>
      <c r="I7" s="108">
        <f t="shared" si="0"/>
        <v>5</v>
      </c>
      <c r="J7" s="136">
        <f t="shared" si="1"/>
        <v>5</v>
      </c>
      <c r="K7" s="137" t="str">
        <f t="shared" si="2"/>
        <v/>
      </c>
      <c r="L7" s="138" t="str">
        <f t="shared" si="3"/>
        <v/>
      </c>
    </row>
    <row r="8" spans="1:12">
      <c r="A8" s="142">
        <v>6</v>
      </c>
      <c r="B8" s="62">
        <v>1470</v>
      </c>
      <c r="C8" s="57" t="s">
        <v>181</v>
      </c>
      <c r="D8" s="57" t="s">
        <v>203</v>
      </c>
      <c r="E8" s="215" t="s">
        <v>7</v>
      </c>
      <c r="F8" s="206">
        <v>38.36</v>
      </c>
      <c r="G8" s="83" t="s">
        <v>137</v>
      </c>
      <c r="I8" s="108">
        <f t="shared" si="0"/>
        <v>6</v>
      </c>
      <c r="J8" s="136" t="str">
        <f t="shared" si="1"/>
        <v/>
      </c>
      <c r="K8" s="137">
        <f t="shared" si="2"/>
        <v>6</v>
      </c>
      <c r="L8" s="138" t="str">
        <f t="shared" si="3"/>
        <v/>
      </c>
    </row>
    <row r="9" spans="1:12">
      <c r="A9" s="132">
        <v>7</v>
      </c>
      <c r="B9" s="62">
        <v>1473</v>
      </c>
      <c r="C9" s="57" t="s">
        <v>245</v>
      </c>
      <c r="D9" s="57" t="s">
        <v>246</v>
      </c>
      <c r="E9" s="24" t="s">
        <v>8</v>
      </c>
      <c r="F9" s="206">
        <v>38.49</v>
      </c>
      <c r="G9" s="110" t="s">
        <v>137</v>
      </c>
      <c r="I9" s="108">
        <f t="shared" si="0"/>
        <v>7</v>
      </c>
      <c r="J9" s="136" t="str">
        <f t="shared" si="1"/>
        <v/>
      </c>
      <c r="K9" s="137" t="str">
        <f t="shared" si="2"/>
        <v/>
      </c>
      <c r="L9" s="138">
        <f t="shared" si="3"/>
        <v>7</v>
      </c>
    </row>
    <row r="10" spans="1:12">
      <c r="A10" s="132">
        <v>8</v>
      </c>
      <c r="B10" s="62">
        <v>1411</v>
      </c>
      <c r="C10" s="54" t="s">
        <v>156</v>
      </c>
      <c r="D10" s="54" t="s">
        <v>157</v>
      </c>
      <c r="E10" s="27" t="s">
        <v>36</v>
      </c>
      <c r="F10" s="19">
        <v>38.549999999999997</v>
      </c>
      <c r="G10" s="83" t="s">
        <v>137</v>
      </c>
      <c r="I10" s="108">
        <f t="shared" si="0"/>
        <v>8</v>
      </c>
      <c r="J10" s="136">
        <f t="shared" si="1"/>
        <v>8</v>
      </c>
      <c r="K10" s="137" t="str">
        <f t="shared" si="2"/>
        <v/>
      </c>
      <c r="L10" s="138" t="str">
        <f t="shared" si="3"/>
        <v/>
      </c>
    </row>
    <row r="11" spans="1:12">
      <c r="A11" s="132">
        <v>9</v>
      </c>
      <c r="B11" s="62">
        <v>1453</v>
      </c>
      <c r="C11" s="57" t="s">
        <v>185</v>
      </c>
      <c r="D11" s="57" t="s">
        <v>230</v>
      </c>
      <c r="E11" s="215" t="s">
        <v>7</v>
      </c>
      <c r="F11" s="206">
        <v>38.58</v>
      </c>
      <c r="G11" s="110" t="s">
        <v>137</v>
      </c>
      <c r="I11" s="108">
        <f t="shared" si="0"/>
        <v>9</v>
      </c>
      <c r="J11" s="136" t="str">
        <f t="shared" si="1"/>
        <v/>
      </c>
      <c r="K11" s="137">
        <f t="shared" si="2"/>
        <v>9</v>
      </c>
      <c r="L11" s="138" t="str">
        <f t="shared" si="3"/>
        <v/>
      </c>
    </row>
    <row r="12" spans="1:12">
      <c r="A12" s="142">
        <v>10</v>
      </c>
      <c r="B12" s="62">
        <v>1419</v>
      </c>
      <c r="C12" s="54" t="s">
        <v>170</v>
      </c>
      <c r="D12" s="57" t="s">
        <v>172</v>
      </c>
      <c r="E12" s="27" t="s">
        <v>36</v>
      </c>
      <c r="F12" s="19">
        <v>38.17</v>
      </c>
      <c r="G12" s="83" t="s">
        <v>22</v>
      </c>
      <c r="I12" s="108">
        <f t="shared" ref="I12:I53" si="4">A12</f>
        <v>10</v>
      </c>
      <c r="J12" s="136">
        <f t="shared" si="1"/>
        <v>10</v>
      </c>
      <c r="K12" s="137" t="str">
        <f t="shared" si="2"/>
        <v/>
      </c>
      <c r="L12" s="138" t="str">
        <f t="shared" si="3"/>
        <v/>
      </c>
    </row>
    <row r="13" spans="1:12">
      <c r="A13" s="132">
        <v>11</v>
      </c>
      <c r="B13" s="62">
        <v>1409</v>
      </c>
      <c r="C13" s="54" t="s">
        <v>150</v>
      </c>
      <c r="D13" s="54" t="s">
        <v>151</v>
      </c>
      <c r="E13" s="27" t="s">
        <v>36</v>
      </c>
      <c r="F13" s="19">
        <v>39.229999999999997</v>
      </c>
      <c r="G13" s="83" t="s">
        <v>137</v>
      </c>
      <c r="I13" s="108">
        <f t="shared" si="4"/>
        <v>11</v>
      </c>
      <c r="J13" s="189">
        <f t="shared" si="1"/>
        <v>11</v>
      </c>
      <c r="K13" s="137" t="str">
        <f t="shared" si="2"/>
        <v/>
      </c>
      <c r="L13" s="138" t="str">
        <f t="shared" si="3"/>
        <v/>
      </c>
    </row>
    <row r="14" spans="1:12">
      <c r="A14" s="133">
        <v>12</v>
      </c>
      <c r="B14" s="62">
        <v>1446</v>
      </c>
      <c r="C14" s="57" t="s">
        <v>221</v>
      </c>
      <c r="D14" s="57" t="s">
        <v>222</v>
      </c>
      <c r="E14" s="215" t="s">
        <v>7</v>
      </c>
      <c r="F14" s="19">
        <v>39.24</v>
      </c>
      <c r="G14" s="110" t="s">
        <v>137</v>
      </c>
      <c r="I14" s="108">
        <f t="shared" si="4"/>
        <v>12</v>
      </c>
      <c r="J14" s="189" t="str">
        <f t="shared" si="1"/>
        <v/>
      </c>
      <c r="K14" s="137">
        <f t="shared" si="2"/>
        <v>12</v>
      </c>
      <c r="L14" s="138" t="str">
        <f t="shared" si="3"/>
        <v/>
      </c>
    </row>
    <row r="15" spans="1:12">
      <c r="A15" s="142">
        <v>13</v>
      </c>
      <c r="B15" s="62">
        <v>1406</v>
      </c>
      <c r="C15" s="54" t="s">
        <v>143</v>
      </c>
      <c r="D15" s="54" t="s">
        <v>144</v>
      </c>
      <c r="E15" s="27" t="s">
        <v>36</v>
      </c>
      <c r="F15" s="206">
        <v>39.31</v>
      </c>
      <c r="G15" s="83" t="s">
        <v>137</v>
      </c>
      <c r="I15" s="108">
        <f t="shared" si="4"/>
        <v>13</v>
      </c>
      <c r="J15" s="189">
        <f t="shared" si="1"/>
        <v>13</v>
      </c>
      <c r="K15" s="137" t="str">
        <f t="shared" si="2"/>
        <v/>
      </c>
      <c r="L15" s="138" t="str">
        <f t="shared" si="3"/>
        <v/>
      </c>
    </row>
    <row r="16" spans="1:12">
      <c r="A16" s="142">
        <v>14</v>
      </c>
      <c r="B16" s="62">
        <v>1410</v>
      </c>
      <c r="C16" s="56" t="s">
        <v>153</v>
      </c>
      <c r="D16" s="56" t="s">
        <v>154</v>
      </c>
      <c r="E16" s="27" t="s">
        <v>36</v>
      </c>
      <c r="F16" s="19">
        <v>39.35</v>
      </c>
      <c r="G16" s="83" t="s">
        <v>137</v>
      </c>
      <c r="I16" s="108">
        <f t="shared" si="4"/>
        <v>14</v>
      </c>
      <c r="J16" s="189">
        <f t="shared" si="1"/>
        <v>14</v>
      </c>
      <c r="K16" s="137" t="str">
        <f t="shared" si="2"/>
        <v/>
      </c>
      <c r="L16" s="138" t="str">
        <f t="shared" si="3"/>
        <v/>
      </c>
    </row>
    <row r="17" spans="1:12">
      <c r="A17" s="132">
        <v>15</v>
      </c>
      <c r="B17" s="62">
        <v>1407</v>
      </c>
      <c r="C17" s="54" t="s">
        <v>147</v>
      </c>
      <c r="D17" s="54" t="s">
        <v>148</v>
      </c>
      <c r="E17" s="27" t="s">
        <v>36</v>
      </c>
      <c r="F17" s="19">
        <v>39.479999999999997</v>
      </c>
      <c r="G17" s="83" t="s">
        <v>137</v>
      </c>
      <c r="I17" s="108">
        <f t="shared" si="4"/>
        <v>15</v>
      </c>
      <c r="J17" s="189">
        <f t="shared" si="1"/>
        <v>15</v>
      </c>
      <c r="K17" s="137" t="str">
        <f t="shared" si="2"/>
        <v/>
      </c>
      <c r="L17" s="138" t="str">
        <f t="shared" si="3"/>
        <v/>
      </c>
    </row>
    <row r="18" spans="1:12">
      <c r="A18" s="142">
        <v>16</v>
      </c>
      <c r="B18" s="62">
        <v>1420</v>
      </c>
      <c r="C18" s="54" t="s">
        <v>173</v>
      </c>
      <c r="D18" s="57" t="s">
        <v>174</v>
      </c>
      <c r="E18" s="27" t="s">
        <v>36</v>
      </c>
      <c r="F18" s="19">
        <v>39.53</v>
      </c>
      <c r="G18" s="83" t="s">
        <v>22</v>
      </c>
      <c r="I18" s="108">
        <f t="shared" si="4"/>
        <v>16</v>
      </c>
      <c r="J18" s="189">
        <f t="shared" si="1"/>
        <v>16</v>
      </c>
      <c r="K18" s="137" t="str">
        <f t="shared" si="2"/>
        <v/>
      </c>
      <c r="L18" s="138" t="str">
        <f t="shared" si="3"/>
        <v/>
      </c>
    </row>
    <row r="19" spans="1:12">
      <c r="A19" s="132">
        <v>17</v>
      </c>
      <c r="B19" s="62">
        <v>1424</v>
      </c>
      <c r="C19" s="56" t="s">
        <v>183</v>
      </c>
      <c r="D19" s="56" t="s">
        <v>184</v>
      </c>
      <c r="E19" s="27" t="s">
        <v>36</v>
      </c>
      <c r="F19" s="19">
        <v>40.24</v>
      </c>
      <c r="G19" s="83" t="s">
        <v>22</v>
      </c>
      <c r="I19" s="108">
        <f t="shared" si="4"/>
        <v>17</v>
      </c>
      <c r="J19" s="189">
        <f t="shared" si="1"/>
        <v>17</v>
      </c>
      <c r="K19" s="137" t="str">
        <f t="shared" si="2"/>
        <v/>
      </c>
      <c r="L19" s="138" t="str">
        <f t="shared" si="3"/>
        <v/>
      </c>
    </row>
    <row r="20" spans="1:12">
      <c r="A20" s="142">
        <v>18</v>
      </c>
      <c r="B20" s="62">
        <v>1418</v>
      </c>
      <c r="C20" s="56" t="s">
        <v>170</v>
      </c>
      <c r="D20" s="56" t="s">
        <v>171</v>
      </c>
      <c r="E20" s="27" t="s">
        <v>36</v>
      </c>
      <c r="F20" s="19">
        <v>40.35</v>
      </c>
      <c r="G20" s="83" t="s">
        <v>22</v>
      </c>
      <c r="I20" s="108">
        <f t="shared" si="4"/>
        <v>18</v>
      </c>
      <c r="J20" s="189">
        <f t="shared" si="1"/>
        <v>18</v>
      </c>
      <c r="K20" s="137" t="str">
        <f t="shared" si="2"/>
        <v/>
      </c>
      <c r="L20" s="138" t="str">
        <f t="shared" si="3"/>
        <v/>
      </c>
    </row>
    <row r="21" spans="1:12">
      <c r="A21" s="132">
        <v>19</v>
      </c>
      <c r="B21" s="62">
        <v>1447</v>
      </c>
      <c r="C21" s="57" t="s">
        <v>223</v>
      </c>
      <c r="D21" s="57" t="s">
        <v>224</v>
      </c>
      <c r="E21" s="215" t="s">
        <v>7</v>
      </c>
      <c r="F21" s="206">
        <v>40.44</v>
      </c>
      <c r="G21" s="110" t="s">
        <v>22</v>
      </c>
      <c r="I21" s="108">
        <f t="shared" si="4"/>
        <v>19</v>
      </c>
      <c r="J21" s="189" t="str">
        <f t="shared" si="1"/>
        <v/>
      </c>
      <c r="K21" s="137">
        <f t="shared" si="2"/>
        <v>19</v>
      </c>
      <c r="L21" s="138" t="str">
        <f t="shared" si="3"/>
        <v/>
      </c>
    </row>
    <row r="22" spans="1:12">
      <c r="A22" s="142">
        <v>20</v>
      </c>
      <c r="B22" s="62">
        <v>1412</v>
      </c>
      <c r="C22" s="56" t="s">
        <v>159</v>
      </c>
      <c r="D22" s="56" t="s">
        <v>160</v>
      </c>
      <c r="E22" s="27" t="s">
        <v>36</v>
      </c>
      <c r="F22" s="19">
        <v>40.520000000000003</v>
      </c>
      <c r="G22" s="83" t="s">
        <v>137</v>
      </c>
      <c r="I22" s="108">
        <f t="shared" si="4"/>
        <v>20</v>
      </c>
      <c r="J22" s="189">
        <f t="shared" si="1"/>
        <v>20</v>
      </c>
      <c r="K22" s="190" t="str">
        <f t="shared" si="2"/>
        <v/>
      </c>
      <c r="L22" s="138" t="str">
        <f t="shared" si="3"/>
        <v/>
      </c>
    </row>
    <row r="23" spans="1:12">
      <c r="A23" s="132">
        <v>21</v>
      </c>
      <c r="B23" s="62">
        <v>1459</v>
      </c>
      <c r="C23" s="57" t="s">
        <v>232</v>
      </c>
      <c r="D23" s="57" t="s">
        <v>292</v>
      </c>
      <c r="E23" s="215" t="s">
        <v>7</v>
      </c>
      <c r="F23" s="206">
        <v>41.24</v>
      </c>
      <c r="G23" s="110" t="s">
        <v>137</v>
      </c>
      <c r="I23" s="108">
        <f t="shared" si="4"/>
        <v>21</v>
      </c>
      <c r="J23" s="189" t="str">
        <f t="shared" si="1"/>
        <v/>
      </c>
      <c r="K23" s="190">
        <f t="shared" si="2"/>
        <v>21</v>
      </c>
      <c r="L23" s="138" t="str">
        <f t="shared" si="3"/>
        <v/>
      </c>
    </row>
    <row r="24" spans="1:12">
      <c r="A24" s="142">
        <v>22</v>
      </c>
      <c r="B24" s="62">
        <v>1450</v>
      </c>
      <c r="C24" s="57" t="s">
        <v>226</v>
      </c>
      <c r="D24" s="57" t="s">
        <v>227</v>
      </c>
      <c r="E24" s="215" t="s">
        <v>7</v>
      </c>
      <c r="F24" s="206">
        <v>41.45</v>
      </c>
      <c r="G24" s="110" t="s">
        <v>22</v>
      </c>
      <c r="I24" s="108">
        <f t="shared" si="4"/>
        <v>22</v>
      </c>
      <c r="J24" s="189" t="str">
        <f t="shared" si="1"/>
        <v/>
      </c>
      <c r="K24" s="190">
        <f t="shared" si="2"/>
        <v>22</v>
      </c>
      <c r="L24" s="138" t="str">
        <f t="shared" si="3"/>
        <v/>
      </c>
    </row>
    <row r="25" spans="1:12">
      <c r="A25" s="132">
        <v>23</v>
      </c>
      <c r="B25" s="62">
        <v>1423</v>
      </c>
      <c r="C25" s="53" t="s">
        <v>181</v>
      </c>
      <c r="D25" s="53" t="s">
        <v>182</v>
      </c>
      <c r="E25" s="27" t="s">
        <v>36</v>
      </c>
      <c r="F25" s="19">
        <v>41.55</v>
      </c>
      <c r="G25" s="83" t="s">
        <v>22</v>
      </c>
      <c r="I25" s="108">
        <f t="shared" si="4"/>
        <v>23</v>
      </c>
      <c r="J25" s="189">
        <f t="shared" si="1"/>
        <v>23</v>
      </c>
      <c r="K25" s="190" t="str">
        <f t="shared" si="2"/>
        <v/>
      </c>
      <c r="L25" s="138" t="str">
        <f t="shared" si="3"/>
        <v/>
      </c>
    </row>
    <row r="26" spans="1:12">
      <c r="A26" s="142">
        <v>24</v>
      </c>
      <c r="B26" s="62">
        <v>1478</v>
      </c>
      <c r="C26" s="57" t="s">
        <v>247</v>
      </c>
      <c r="D26" s="57" t="s">
        <v>248</v>
      </c>
      <c r="E26" s="24" t="s">
        <v>8</v>
      </c>
      <c r="F26" s="206">
        <v>42.12</v>
      </c>
      <c r="G26" s="83" t="s">
        <v>137</v>
      </c>
      <c r="I26" s="108">
        <f t="shared" si="4"/>
        <v>24</v>
      </c>
      <c r="J26" s="189" t="str">
        <f t="shared" si="1"/>
        <v/>
      </c>
      <c r="K26" s="190" t="str">
        <f t="shared" si="2"/>
        <v/>
      </c>
      <c r="L26" s="138">
        <f t="shared" si="3"/>
        <v>24</v>
      </c>
    </row>
    <row r="27" spans="1:12">
      <c r="A27" s="132">
        <v>25</v>
      </c>
      <c r="B27" s="62">
        <v>1460</v>
      </c>
      <c r="C27" s="57" t="s">
        <v>167</v>
      </c>
      <c r="D27" s="57" t="s">
        <v>233</v>
      </c>
      <c r="E27" s="215" t="s">
        <v>7</v>
      </c>
      <c r="F27" s="206">
        <v>42.14</v>
      </c>
      <c r="G27" s="83" t="s">
        <v>137</v>
      </c>
      <c r="I27" s="108">
        <f t="shared" si="4"/>
        <v>25</v>
      </c>
      <c r="J27" s="189" t="str">
        <f t="shared" si="1"/>
        <v/>
      </c>
      <c r="K27" s="190">
        <f t="shared" si="2"/>
        <v>25</v>
      </c>
      <c r="L27" s="138" t="str">
        <f t="shared" si="3"/>
        <v/>
      </c>
    </row>
    <row r="28" spans="1:12">
      <c r="A28" s="142">
        <v>26</v>
      </c>
      <c r="B28" s="62">
        <v>1482</v>
      </c>
      <c r="C28" s="57" t="s">
        <v>250</v>
      </c>
      <c r="D28" s="57" t="s">
        <v>251</v>
      </c>
      <c r="E28" s="24" t="s">
        <v>8</v>
      </c>
      <c r="F28" s="19">
        <v>42.18</v>
      </c>
      <c r="G28" s="110" t="s">
        <v>137</v>
      </c>
      <c r="I28" s="108">
        <f t="shared" si="4"/>
        <v>26</v>
      </c>
      <c r="J28" s="189" t="str">
        <f t="shared" si="1"/>
        <v/>
      </c>
      <c r="K28" s="190" t="str">
        <f t="shared" si="2"/>
        <v/>
      </c>
      <c r="L28" s="138">
        <f t="shared" si="3"/>
        <v>26</v>
      </c>
    </row>
    <row r="29" spans="1:12">
      <c r="A29" s="132">
        <v>27</v>
      </c>
      <c r="B29" s="62">
        <v>1451</v>
      </c>
      <c r="C29" s="57" t="s">
        <v>228</v>
      </c>
      <c r="D29" s="57" t="s">
        <v>229</v>
      </c>
      <c r="E29" s="215" t="s">
        <v>7</v>
      </c>
      <c r="F29" s="206">
        <v>42.32</v>
      </c>
      <c r="G29" s="110" t="s">
        <v>137</v>
      </c>
      <c r="I29" s="108">
        <f t="shared" si="4"/>
        <v>27</v>
      </c>
      <c r="J29" s="189" t="str">
        <f t="shared" si="1"/>
        <v/>
      </c>
      <c r="K29" s="190">
        <f t="shared" si="2"/>
        <v>27</v>
      </c>
      <c r="L29" s="138" t="str">
        <f t="shared" si="3"/>
        <v/>
      </c>
    </row>
    <row r="30" spans="1:12">
      <c r="A30" s="142">
        <v>28</v>
      </c>
      <c r="B30" s="62">
        <v>1472</v>
      </c>
      <c r="C30" s="57" t="s">
        <v>185</v>
      </c>
      <c r="D30" s="57" t="s">
        <v>244</v>
      </c>
      <c r="E30" s="215" t="s">
        <v>7</v>
      </c>
      <c r="F30" s="206">
        <v>42.51</v>
      </c>
      <c r="G30" s="110" t="s">
        <v>22</v>
      </c>
      <c r="I30" s="108">
        <f t="shared" si="4"/>
        <v>28</v>
      </c>
      <c r="J30" s="189" t="str">
        <f t="shared" si="1"/>
        <v/>
      </c>
      <c r="K30" s="190">
        <f t="shared" si="2"/>
        <v>28</v>
      </c>
      <c r="L30" s="138" t="str">
        <f t="shared" si="3"/>
        <v/>
      </c>
    </row>
    <row r="31" spans="1:12">
      <c r="A31" s="132">
        <v>29</v>
      </c>
      <c r="B31" s="62">
        <v>1426</v>
      </c>
      <c r="C31" s="55" t="s">
        <v>31</v>
      </c>
      <c r="D31" s="55" t="s">
        <v>188</v>
      </c>
      <c r="E31" s="27" t="s">
        <v>36</v>
      </c>
      <c r="F31" s="19">
        <v>43.03</v>
      </c>
      <c r="G31" s="83" t="s">
        <v>22</v>
      </c>
      <c r="I31" s="108">
        <f t="shared" si="4"/>
        <v>29</v>
      </c>
      <c r="J31" s="189">
        <f t="shared" si="1"/>
        <v>29</v>
      </c>
      <c r="K31" s="137" t="str">
        <f t="shared" si="2"/>
        <v/>
      </c>
      <c r="L31" s="138" t="str">
        <f t="shared" si="3"/>
        <v/>
      </c>
    </row>
    <row r="32" spans="1:12">
      <c r="A32" s="142">
        <v>30</v>
      </c>
      <c r="B32" s="62">
        <v>1413</v>
      </c>
      <c r="C32" s="54" t="s">
        <v>162</v>
      </c>
      <c r="D32" s="57" t="s">
        <v>163</v>
      </c>
      <c r="E32" s="27" t="s">
        <v>36</v>
      </c>
      <c r="F32" s="206">
        <v>43.22</v>
      </c>
      <c r="G32" s="83" t="s">
        <v>137</v>
      </c>
      <c r="I32" s="108">
        <f t="shared" si="4"/>
        <v>30</v>
      </c>
      <c r="J32" s="189">
        <f t="shared" si="1"/>
        <v>30</v>
      </c>
      <c r="K32" s="190" t="str">
        <f t="shared" si="2"/>
        <v/>
      </c>
      <c r="L32" s="138" t="str">
        <f t="shared" si="3"/>
        <v/>
      </c>
    </row>
    <row r="33" spans="1:12">
      <c r="A33" s="132">
        <v>31</v>
      </c>
      <c r="B33" s="62">
        <v>1514</v>
      </c>
      <c r="C33" s="57" t="s">
        <v>274</v>
      </c>
      <c r="D33" s="57" t="s">
        <v>277</v>
      </c>
      <c r="E33" s="24" t="s">
        <v>36</v>
      </c>
      <c r="F33" s="19">
        <v>44.06</v>
      </c>
      <c r="G33" s="110" t="s">
        <v>137</v>
      </c>
      <c r="I33" s="108">
        <f t="shared" si="4"/>
        <v>31</v>
      </c>
      <c r="J33" s="189">
        <f t="shared" si="1"/>
        <v>31</v>
      </c>
      <c r="K33" s="190" t="str">
        <f t="shared" si="2"/>
        <v/>
      </c>
      <c r="L33" s="138" t="str">
        <f t="shared" si="3"/>
        <v/>
      </c>
    </row>
    <row r="34" spans="1:12">
      <c r="A34" s="142">
        <v>32</v>
      </c>
      <c r="B34" s="62">
        <v>1480</v>
      </c>
      <c r="C34" s="57" t="s">
        <v>41</v>
      </c>
      <c r="D34" s="57" t="s">
        <v>249</v>
      </c>
      <c r="E34" s="24" t="s">
        <v>8</v>
      </c>
      <c r="F34" s="19">
        <v>44.07</v>
      </c>
      <c r="G34" s="110" t="s">
        <v>22</v>
      </c>
      <c r="I34" s="108">
        <f t="shared" si="4"/>
        <v>32</v>
      </c>
      <c r="J34" s="189" t="str">
        <f t="shared" si="1"/>
        <v/>
      </c>
      <c r="K34" s="190" t="str">
        <f t="shared" si="2"/>
        <v/>
      </c>
      <c r="L34" s="138">
        <f t="shared" si="3"/>
        <v>32</v>
      </c>
    </row>
    <row r="35" spans="1:12">
      <c r="A35" s="132">
        <v>33</v>
      </c>
      <c r="B35" s="62">
        <v>1457</v>
      </c>
      <c r="C35" s="57" t="s">
        <v>189</v>
      </c>
      <c r="D35" s="57" t="s">
        <v>291</v>
      </c>
      <c r="E35" s="215" t="s">
        <v>7</v>
      </c>
      <c r="F35" s="206">
        <v>44.24</v>
      </c>
      <c r="G35" s="110" t="s">
        <v>22</v>
      </c>
      <c r="I35" s="108">
        <f t="shared" si="4"/>
        <v>33</v>
      </c>
      <c r="J35" s="189" t="str">
        <f t="shared" ref="J35:J53" si="5">IF($E35="RAFAA",$A35,"")</f>
        <v/>
      </c>
      <c r="K35" s="190">
        <f t="shared" ref="K35:K53" si="6">IF($E35="Police",$A35,"")</f>
        <v>33</v>
      </c>
      <c r="L35" s="138" t="str">
        <f t="shared" ref="L35:L53" si="7">IF($E35="Fire",$A35,"")</f>
        <v/>
      </c>
    </row>
    <row r="36" spans="1:12">
      <c r="A36" s="142">
        <v>34</v>
      </c>
      <c r="B36" s="62">
        <v>1428</v>
      </c>
      <c r="C36" s="54" t="s">
        <v>169</v>
      </c>
      <c r="D36" s="54" t="s">
        <v>190</v>
      </c>
      <c r="E36" s="27" t="s">
        <v>36</v>
      </c>
      <c r="F36" s="206">
        <v>44.31</v>
      </c>
      <c r="G36" s="83" t="s">
        <v>22</v>
      </c>
      <c r="I36" s="108">
        <f t="shared" si="4"/>
        <v>34</v>
      </c>
      <c r="J36" s="189">
        <f t="shared" si="5"/>
        <v>34</v>
      </c>
      <c r="K36" s="190" t="str">
        <f t="shared" si="6"/>
        <v/>
      </c>
      <c r="L36" s="138" t="str">
        <f t="shared" si="7"/>
        <v/>
      </c>
    </row>
    <row r="37" spans="1:12">
      <c r="A37" s="132">
        <v>35</v>
      </c>
      <c r="B37" s="62">
        <v>1479</v>
      </c>
      <c r="C37" s="57" t="s">
        <v>41</v>
      </c>
      <c r="D37" s="57" t="s">
        <v>23</v>
      </c>
      <c r="E37" s="24" t="s">
        <v>8</v>
      </c>
      <c r="F37" s="206">
        <v>44.38</v>
      </c>
      <c r="G37" s="83" t="s">
        <v>137</v>
      </c>
      <c r="I37" s="108">
        <f t="shared" si="4"/>
        <v>35</v>
      </c>
      <c r="J37" s="189" t="str">
        <f t="shared" si="5"/>
        <v/>
      </c>
      <c r="K37" s="190" t="str">
        <f t="shared" si="6"/>
        <v/>
      </c>
      <c r="L37" s="138">
        <f t="shared" si="7"/>
        <v>35</v>
      </c>
    </row>
    <row r="38" spans="1:12">
      <c r="A38" s="142">
        <v>36</v>
      </c>
      <c r="B38" s="62">
        <v>1421</v>
      </c>
      <c r="C38" s="57" t="s">
        <v>175</v>
      </c>
      <c r="D38" s="57" t="s">
        <v>176</v>
      </c>
      <c r="E38" s="27" t="s">
        <v>36</v>
      </c>
      <c r="F38" s="19">
        <v>44.39</v>
      </c>
      <c r="G38" s="83" t="s">
        <v>22</v>
      </c>
      <c r="I38" s="108">
        <f t="shared" si="4"/>
        <v>36</v>
      </c>
      <c r="J38" s="189">
        <f t="shared" si="5"/>
        <v>36</v>
      </c>
      <c r="K38" s="190" t="str">
        <f t="shared" si="6"/>
        <v/>
      </c>
      <c r="L38" s="138" t="str">
        <f t="shared" si="7"/>
        <v/>
      </c>
    </row>
    <row r="39" spans="1:12">
      <c r="A39" s="132">
        <v>37</v>
      </c>
      <c r="B39" s="62">
        <v>1474</v>
      </c>
      <c r="C39" s="57" t="s">
        <v>189</v>
      </c>
      <c r="D39" s="57" t="s">
        <v>343</v>
      </c>
      <c r="E39" s="24" t="s">
        <v>8</v>
      </c>
      <c r="F39" s="206">
        <v>44.56</v>
      </c>
      <c r="G39" s="83" t="s">
        <v>137</v>
      </c>
      <c r="I39" s="108">
        <f t="shared" si="4"/>
        <v>37</v>
      </c>
      <c r="J39" s="189" t="str">
        <f t="shared" si="5"/>
        <v/>
      </c>
      <c r="K39" s="190" t="str">
        <f t="shared" si="6"/>
        <v/>
      </c>
      <c r="L39" s="138">
        <f t="shared" si="7"/>
        <v>37</v>
      </c>
    </row>
    <row r="40" spans="1:12">
      <c r="A40" s="142">
        <v>38</v>
      </c>
      <c r="B40" s="62">
        <v>1486</v>
      </c>
      <c r="C40" s="57" t="s">
        <v>253</v>
      </c>
      <c r="D40" s="57" t="s">
        <v>254</v>
      </c>
      <c r="E40" s="24" t="s">
        <v>8</v>
      </c>
      <c r="F40" s="19">
        <v>45.23</v>
      </c>
      <c r="G40" s="83" t="s">
        <v>22</v>
      </c>
      <c r="I40" s="108">
        <f t="shared" si="4"/>
        <v>38</v>
      </c>
      <c r="J40" s="189" t="str">
        <f t="shared" si="5"/>
        <v/>
      </c>
      <c r="K40" s="190" t="str">
        <f t="shared" si="6"/>
        <v/>
      </c>
      <c r="L40" s="138">
        <f t="shared" si="7"/>
        <v>38</v>
      </c>
    </row>
    <row r="41" spans="1:12">
      <c r="A41" s="132">
        <v>39</v>
      </c>
      <c r="B41" s="62">
        <v>1483</v>
      </c>
      <c r="C41" s="57" t="s">
        <v>135</v>
      </c>
      <c r="D41" s="57" t="s">
        <v>252</v>
      </c>
      <c r="E41" s="24" t="s">
        <v>8</v>
      </c>
      <c r="F41" s="19">
        <v>45.37</v>
      </c>
      <c r="G41" s="110" t="s">
        <v>137</v>
      </c>
      <c r="I41" s="108">
        <f t="shared" si="4"/>
        <v>39</v>
      </c>
      <c r="J41" s="189" t="str">
        <f t="shared" si="5"/>
        <v/>
      </c>
      <c r="K41" s="190" t="str">
        <f t="shared" si="6"/>
        <v/>
      </c>
      <c r="L41" s="138">
        <f t="shared" si="7"/>
        <v>39</v>
      </c>
    </row>
    <row r="42" spans="1:12">
      <c r="A42" s="142">
        <v>40</v>
      </c>
      <c r="B42" s="62">
        <v>1481</v>
      </c>
      <c r="C42" s="57" t="s">
        <v>241</v>
      </c>
      <c r="D42" s="57" t="s">
        <v>354</v>
      </c>
      <c r="E42" s="24" t="s">
        <v>8</v>
      </c>
      <c r="F42" s="19">
        <v>45.45</v>
      </c>
      <c r="G42" s="83" t="s">
        <v>22</v>
      </c>
      <c r="I42" s="108">
        <f t="shared" si="4"/>
        <v>40</v>
      </c>
      <c r="J42" s="189" t="str">
        <f t="shared" si="5"/>
        <v/>
      </c>
      <c r="K42" s="190" t="str">
        <f t="shared" si="6"/>
        <v/>
      </c>
      <c r="L42" s="138">
        <f t="shared" si="7"/>
        <v>40</v>
      </c>
    </row>
    <row r="43" spans="1:12">
      <c r="A43" s="132">
        <v>41</v>
      </c>
      <c r="B43" s="62">
        <v>1521</v>
      </c>
      <c r="C43" s="57" t="s">
        <v>305</v>
      </c>
      <c r="D43" s="57" t="s">
        <v>306</v>
      </c>
      <c r="E43" s="24" t="s">
        <v>36</v>
      </c>
      <c r="F43" s="19">
        <v>45.5</v>
      </c>
      <c r="G43" s="110" t="s">
        <v>137</v>
      </c>
      <c r="I43" s="108">
        <f t="shared" si="4"/>
        <v>41</v>
      </c>
      <c r="J43" s="189">
        <f t="shared" si="5"/>
        <v>41</v>
      </c>
      <c r="K43" s="190" t="str">
        <f t="shared" si="6"/>
        <v/>
      </c>
      <c r="L43" s="138" t="str">
        <f t="shared" si="7"/>
        <v/>
      </c>
    </row>
    <row r="44" spans="1:12">
      <c r="A44" s="142">
        <v>42</v>
      </c>
      <c r="B44" s="62">
        <v>1429</v>
      </c>
      <c r="C44" s="57" t="s">
        <v>41</v>
      </c>
      <c r="D44" s="57" t="s">
        <v>42</v>
      </c>
      <c r="E44" s="27" t="s">
        <v>36</v>
      </c>
      <c r="F44" s="206">
        <v>46.36</v>
      </c>
      <c r="G44" s="83" t="s">
        <v>22</v>
      </c>
      <c r="I44" s="108">
        <f t="shared" si="4"/>
        <v>42</v>
      </c>
      <c r="J44" s="189">
        <f t="shared" si="5"/>
        <v>42</v>
      </c>
      <c r="K44" s="190" t="str">
        <f t="shared" si="6"/>
        <v/>
      </c>
      <c r="L44" s="138" t="str">
        <f t="shared" si="7"/>
        <v/>
      </c>
    </row>
    <row r="45" spans="1:12">
      <c r="A45" s="132">
        <v>43</v>
      </c>
      <c r="B45" s="62">
        <v>1475</v>
      </c>
      <c r="C45" s="57" t="s">
        <v>344</v>
      </c>
      <c r="D45" s="57" t="s">
        <v>345</v>
      </c>
      <c r="E45" s="24" t="s">
        <v>8</v>
      </c>
      <c r="F45" s="206">
        <v>47.06</v>
      </c>
      <c r="G45" s="110" t="s">
        <v>137</v>
      </c>
      <c r="I45" s="108">
        <f t="shared" si="4"/>
        <v>43</v>
      </c>
      <c r="J45" s="189" t="str">
        <f t="shared" si="5"/>
        <v/>
      </c>
      <c r="K45" s="190" t="str">
        <f t="shared" si="6"/>
        <v/>
      </c>
      <c r="L45" s="191">
        <f t="shared" si="7"/>
        <v>43</v>
      </c>
    </row>
    <row r="46" spans="1:12">
      <c r="A46" s="142">
        <v>44</v>
      </c>
      <c r="B46" s="62">
        <v>1455</v>
      </c>
      <c r="C46" s="57" t="s">
        <v>185</v>
      </c>
      <c r="D46" s="57" t="s">
        <v>231</v>
      </c>
      <c r="E46" s="215" t="s">
        <v>7</v>
      </c>
      <c r="F46" s="19">
        <v>47.17</v>
      </c>
      <c r="G46" s="83" t="s">
        <v>22</v>
      </c>
      <c r="I46" s="108">
        <f t="shared" si="4"/>
        <v>44</v>
      </c>
      <c r="J46" s="189" t="str">
        <f t="shared" si="5"/>
        <v/>
      </c>
      <c r="K46" s="190">
        <f t="shared" si="6"/>
        <v>44</v>
      </c>
      <c r="L46" s="191" t="str">
        <f t="shared" si="7"/>
        <v/>
      </c>
    </row>
    <row r="47" spans="1:12">
      <c r="A47" s="132">
        <v>45</v>
      </c>
      <c r="B47" s="62">
        <v>1465</v>
      </c>
      <c r="C47" s="57" t="s">
        <v>143</v>
      </c>
      <c r="D47" s="57" t="s">
        <v>235</v>
      </c>
      <c r="E47" s="215" t="s">
        <v>7</v>
      </c>
      <c r="F47" s="19">
        <v>47.38</v>
      </c>
      <c r="G47" s="110" t="s">
        <v>137</v>
      </c>
      <c r="I47" s="108">
        <f t="shared" si="4"/>
        <v>45</v>
      </c>
      <c r="J47" s="189" t="str">
        <f t="shared" si="5"/>
        <v/>
      </c>
      <c r="K47" s="190">
        <f t="shared" si="6"/>
        <v>45</v>
      </c>
      <c r="L47" s="191" t="str">
        <f t="shared" si="7"/>
        <v/>
      </c>
    </row>
    <row r="48" spans="1:12">
      <c r="A48" s="142">
        <v>46</v>
      </c>
      <c r="B48" s="62">
        <v>1488</v>
      </c>
      <c r="C48" s="57" t="s">
        <v>153</v>
      </c>
      <c r="D48" s="57" t="s">
        <v>255</v>
      </c>
      <c r="E48" s="24" t="s">
        <v>8</v>
      </c>
      <c r="F48" s="206">
        <v>48.17</v>
      </c>
      <c r="G48" s="83" t="s">
        <v>22</v>
      </c>
      <c r="I48" s="108">
        <f t="shared" si="4"/>
        <v>46</v>
      </c>
      <c r="J48" s="189" t="str">
        <f t="shared" si="5"/>
        <v/>
      </c>
      <c r="K48" s="190" t="str">
        <f t="shared" si="6"/>
        <v/>
      </c>
      <c r="L48" s="191">
        <f t="shared" si="7"/>
        <v>46</v>
      </c>
    </row>
    <row r="49" spans="1:12">
      <c r="A49" s="132">
        <v>47</v>
      </c>
      <c r="B49" s="62">
        <v>1477</v>
      </c>
      <c r="C49" s="57" t="s">
        <v>143</v>
      </c>
      <c r="D49" s="57" t="s">
        <v>351</v>
      </c>
      <c r="E49" s="24" t="s">
        <v>8</v>
      </c>
      <c r="F49" s="206">
        <v>48.26</v>
      </c>
      <c r="G49" s="110" t="s">
        <v>22</v>
      </c>
      <c r="I49" s="108">
        <f t="shared" si="4"/>
        <v>47</v>
      </c>
      <c r="J49" s="189" t="str">
        <f t="shared" si="5"/>
        <v/>
      </c>
      <c r="K49" s="190" t="str">
        <f t="shared" si="6"/>
        <v/>
      </c>
      <c r="L49" s="191">
        <f t="shared" si="7"/>
        <v>47</v>
      </c>
    </row>
    <row r="50" spans="1:12">
      <c r="A50" s="142">
        <v>48</v>
      </c>
      <c r="B50" s="62">
        <v>1414</v>
      </c>
      <c r="C50" s="56" t="s">
        <v>290</v>
      </c>
      <c r="D50" s="56" t="s">
        <v>165</v>
      </c>
      <c r="E50" s="27" t="s">
        <v>36</v>
      </c>
      <c r="F50" s="19">
        <v>49.11</v>
      </c>
      <c r="G50" s="83" t="s">
        <v>137</v>
      </c>
      <c r="I50" s="108">
        <f t="shared" si="4"/>
        <v>48</v>
      </c>
      <c r="J50" s="189">
        <f t="shared" si="5"/>
        <v>48</v>
      </c>
      <c r="K50" s="190" t="str">
        <f t="shared" si="6"/>
        <v/>
      </c>
      <c r="L50" s="191" t="str">
        <f t="shared" si="7"/>
        <v/>
      </c>
    </row>
    <row r="51" spans="1:12" hidden="1">
      <c r="A51" s="132">
        <v>49</v>
      </c>
      <c r="B51" s="16"/>
      <c r="C51" s="56"/>
      <c r="D51" s="126"/>
      <c r="E51" s="27"/>
      <c r="F51" s="206"/>
      <c r="G51" s="101"/>
      <c r="I51" s="108">
        <f t="shared" si="4"/>
        <v>49</v>
      </c>
      <c r="J51" s="189" t="str">
        <f t="shared" si="5"/>
        <v/>
      </c>
      <c r="K51" s="190" t="str">
        <f t="shared" si="6"/>
        <v/>
      </c>
      <c r="L51" s="191" t="str">
        <f t="shared" si="7"/>
        <v/>
      </c>
    </row>
    <row r="52" spans="1:12" hidden="1">
      <c r="A52" s="142">
        <v>50</v>
      </c>
      <c r="B52" s="16"/>
      <c r="C52" s="53"/>
      <c r="D52" s="53"/>
      <c r="E52" s="27"/>
      <c r="F52" s="19"/>
      <c r="G52" s="110"/>
      <c r="I52" s="108">
        <f t="shared" si="4"/>
        <v>50</v>
      </c>
      <c r="J52" s="189" t="str">
        <f t="shared" si="5"/>
        <v/>
      </c>
      <c r="K52" s="190" t="str">
        <f t="shared" si="6"/>
        <v/>
      </c>
      <c r="L52" s="191" t="str">
        <f t="shared" si="7"/>
        <v/>
      </c>
    </row>
    <row r="53" spans="1:12" ht="13.5" hidden="1" thickBot="1">
      <c r="A53" s="132">
        <v>51</v>
      </c>
      <c r="B53" s="86"/>
      <c r="C53" s="61"/>
      <c r="D53" s="60"/>
      <c r="E53" s="35"/>
      <c r="F53" s="87"/>
      <c r="G53" s="111"/>
      <c r="I53" s="108">
        <f t="shared" si="4"/>
        <v>51</v>
      </c>
      <c r="J53" s="209" t="str">
        <f t="shared" si="5"/>
        <v/>
      </c>
      <c r="K53" s="210" t="str">
        <f t="shared" si="6"/>
        <v/>
      </c>
      <c r="L53" s="211" t="str">
        <f t="shared" si="7"/>
        <v/>
      </c>
    </row>
    <row r="54" spans="1:12" hidden="1"/>
    <row r="55" spans="1:12" ht="13.5" hidden="1" thickBot="1"/>
    <row r="56" spans="1:12" ht="13.5" hidden="1" thickBot="1">
      <c r="A56" s="258" t="s">
        <v>37</v>
      </c>
      <c r="B56" s="264">
        <v>1</v>
      </c>
      <c r="C56" s="265">
        <v>2</v>
      </c>
      <c r="D56" s="265">
        <v>3</v>
      </c>
      <c r="E56" s="265">
        <v>4</v>
      </c>
      <c r="F56" s="265">
        <v>5</v>
      </c>
      <c r="G56" s="266">
        <v>6</v>
      </c>
      <c r="H56" s="258" t="s">
        <v>282</v>
      </c>
      <c r="J56" s="291" t="s">
        <v>38</v>
      </c>
      <c r="K56" s="289" t="s">
        <v>37</v>
      </c>
      <c r="L56" s="290" t="s">
        <v>24</v>
      </c>
    </row>
    <row r="57" spans="1:12" hidden="1">
      <c r="A57" s="261" t="s">
        <v>4</v>
      </c>
      <c r="B57" s="262">
        <f>SMALL($J3:$J53,1)</f>
        <v>1</v>
      </c>
      <c r="C57" s="76">
        <f>SMALL($J3:$J53,2)</f>
        <v>2</v>
      </c>
      <c r="D57" s="76">
        <f>SMALL($J3:$J53,3)</f>
        <v>3</v>
      </c>
      <c r="E57" s="76">
        <f>SMALL($J3:$J53,4)</f>
        <v>5</v>
      </c>
      <c r="F57" s="76">
        <f>SMALL($J3:$J53,5)</f>
        <v>8</v>
      </c>
      <c r="G57" s="263">
        <f>SMALL($J3:$J53,6)</f>
        <v>10</v>
      </c>
      <c r="H57" s="261">
        <f>SUM(B57:G57)</f>
        <v>29</v>
      </c>
      <c r="J57" s="229">
        <v>1</v>
      </c>
      <c r="K57" s="284" t="s">
        <v>4</v>
      </c>
      <c r="L57" s="287">
        <f>H57</f>
        <v>29</v>
      </c>
    </row>
    <row r="58" spans="1:12" hidden="1">
      <c r="A58" s="108" t="s">
        <v>7</v>
      </c>
      <c r="B58" s="127">
        <f>SMALL($K3:$K53,1)</f>
        <v>4</v>
      </c>
      <c r="C58" s="47">
        <f>SMALL($K3:$K53,2)</f>
        <v>6</v>
      </c>
      <c r="D58" s="47">
        <f>SMALL($K3:$K53,3)</f>
        <v>9</v>
      </c>
      <c r="E58" s="47">
        <f>SMALL($K3:$K53,4)</f>
        <v>12</v>
      </c>
      <c r="F58" s="47">
        <f>SMALL($K3:$K53,5)</f>
        <v>19</v>
      </c>
      <c r="G58" s="259">
        <f>SMALL($K3:$K53,6)</f>
        <v>21</v>
      </c>
      <c r="H58" s="108">
        <f t="shared" ref="H58:H59" si="8">SUM(B58:G58)</f>
        <v>71</v>
      </c>
      <c r="J58" s="229">
        <v>2</v>
      </c>
      <c r="K58" s="284" t="s">
        <v>7</v>
      </c>
      <c r="L58" s="287">
        <f t="shared" ref="L58:L59" si="9">H58</f>
        <v>71</v>
      </c>
    </row>
    <row r="59" spans="1:12" ht="13.5" hidden="1" thickBot="1">
      <c r="A59" s="109" t="s">
        <v>8</v>
      </c>
      <c r="B59" s="128">
        <f>SMALL($L3:$L53,1)</f>
        <v>7</v>
      </c>
      <c r="C59" s="81">
        <f>SMALL($L3:$L53,2)</f>
        <v>24</v>
      </c>
      <c r="D59" s="81">
        <f>SMALL($L3:$L53,3)</f>
        <v>26</v>
      </c>
      <c r="E59" s="81">
        <f>SMALL($L3:$L53,4)</f>
        <v>32</v>
      </c>
      <c r="F59" s="81">
        <f>SMALL($L3:$L53,5)</f>
        <v>35</v>
      </c>
      <c r="G59" s="260">
        <f>SMALL($L3:$L53,6)</f>
        <v>37</v>
      </c>
      <c r="H59" s="109">
        <f t="shared" si="8"/>
        <v>161</v>
      </c>
      <c r="J59" s="292">
        <v>3</v>
      </c>
      <c r="K59" s="288" t="s">
        <v>8</v>
      </c>
      <c r="L59" s="111">
        <f t="shared" si="9"/>
        <v>161</v>
      </c>
    </row>
    <row r="60" spans="1:12" hidden="1"/>
  </sheetData>
  <mergeCells count="1">
    <mergeCell ref="A1:H1"/>
  </mergeCells>
  <phoneticPr fontId="0" type="noConversion"/>
  <pageMargins left="0.7" right="0.7" top="0.75" bottom="0.75" header="0.3" footer="0.3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J42"/>
  <sheetViews>
    <sheetView zoomScale="115" zoomScaleNormal="115" zoomScalePageLayoutView="115" workbookViewId="0">
      <selection activeCell="A40" sqref="A40"/>
    </sheetView>
  </sheetViews>
  <sheetFormatPr defaultColWidth="8.85546875" defaultRowHeight="12.75"/>
  <cols>
    <col min="1" max="1" width="4.85546875" bestFit="1" customWidth="1"/>
    <col min="2" max="2" width="8.42578125" customWidth="1"/>
    <col min="3" max="4" width="10" customWidth="1"/>
    <col min="5" max="5" width="11.140625" customWidth="1"/>
    <col min="6" max="6" width="10.85546875" bestFit="1" customWidth="1"/>
    <col min="7" max="7" width="10.85546875" customWidth="1"/>
    <col min="8" max="8" width="7" hidden="1" customWidth="1"/>
    <col min="9" max="9" width="4.42578125" bestFit="1" customWidth="1"/>
    <col min="10" max="10" width="6" bestFit="1" customWidth="1"/>
  </cols>
  <sheetData>
    <row r="1" spans="1:10" ht="15.75" thickBot="1">
      <c r="A1" s="396" t="s">
        <v>53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0" ht="26.25" thickBot="1">
      <c r="A2" s="153" t="s">
        <v>12</v>
      </c>
      <c r="B2" s="48" t="s">
        <v>11</v>
      </c>
      <c r="C2" s="49" t="s">
        <v>13</v>
      </c>
      <c r="D2" s="49" t="s">
        <v>0</v>
      </c>
      <c r="E2" s="49" t="s">
        <v>5</v>
      </c>
      <c r="F2" s="50" t="s">
        <v>2</v>
      </c>
      <c r="G2" s="231" t="s">
        <v>14</v>
      </c>
      <c r="H2" s="195" t="s">
        <v>24</v>
      </c>
      <c r="I2" s="3" t="s">
        <v>4</v>
      </c>
      <c r="J2" s="72" t="s">
        <v>25</v>
      </c>
    </row>
    <row r="3" spans="1:10">
      <c r="A3" s="141">
        <v>1</v>
      </c>
      <c r="B3" s="354">
        <v>1431</v>
      </c>
      <c r="C3" s="116" t="s">
        <v>193</v>
      </c>
      <c r="D3" s="116" t="s">
        <v>194</v>
      </c>
      <c r="E3" s="115" t="s">
        <v>6</v>
      </c>
      <c r="F3" s="338">
        <v>36.299999999999997</v>
      </c>
      <c r="G3" s="235" t="s">
        <v>137</v>
      </c>
      <c r="H3" s="256">
        <v>18</v>
      </c>
      <c r="I3" s="74" t="str">
        <f>IF($E3="RAFAA",$H3,"")</f>
        <v/>
      </c>
      <c r="J3" s="77">
        <v>12</v>
      </c>
    </row>
    <row r="4" spans="1:10">
      <c r="A4" s="132">
        <v>2</v>
      </c>
      <c r="B4" s="62">
        <v>1401</v>
      </c>
      <c r="C4" s="57" t="s">
        <v>135</v>
      </c>
      <c r="D4" s="57" t="s">
        <v>136</v>
      </c>
      <c r="E4" s="27" t="s">
        <v>36</v>
      </c>
      <c r="F4" s="19">
        <v>37.06</v>
      </c>
      <c r="G4" s="83" t="s">
        <v>137</v>
      </c>
      <c r="H4" s="230">
        <v>17</v>
      </c>
      <c r="I4" s="78">
        <v>11</v>
      </c>
      <c r="J4" s="79" t="str">
        <f t="shared" ref="J4:J38" si="0">IF($E4="Civil Service",$H4,"")</f>
        <v/>
      </c>
    </row>
    <row r="5" spans="1:10">
      <c r="A5" s="132">
        <v>3</v>
      </c>
      <c r="B5" s="62">
        <v>1403</v>
      </c>
      <c r="C5" s="57" t="s">
        <v>139</v>
      </c>
      <c r="D5" s="57" t="s">
        <v>140</v>
      </c>
      <c r="E5" s="27" t="s">
        <v>36</v>
      </c>
      <c r="F5" s="206">
        <v>37.22</v>
      </c>
      <c r="G5" s="83" t="s">
        <v>137</v>
      </c>
      <c r="H5" s="230">
        <v>16</v>
      </c>
      <c r="I5" s="78">
        <v>10</v>
      </c>
      <c r="J5" s="79" t="str">
        <f t="shared" si="0"/>
        <v/>
      </c>
    </row>
    <row r="6" spans="1:10">
      <c r="A6" s="132">
        <v>4</v>
      </c>
      <c r="B6" s="62">
        <v>1432</v>
      </c>
      <c r="C6" s="57" t="s">
        <v>195</v>
      </c>
      <c r="D6" s="57" t="s">
        <v>196</v>
      </c>
      <c r="E6" s="285" t="s">
        <v>6</v>
      </c>
      <c r="F6" s="206">
        <v>37.380000000000003</v>
      </c>
      <c r="G6" s="110" t="s">
        <v>137</v>
      </c>
      <c r="H6" s="230">
        <v>15</v>
      </c>
      <c r="I6" s="78" t="str">
        <f t="shared" ref="I6:I38" si="1">IF($E6="RAFAA",$H6,"")</f>
        <v/>
      </c>
      <c r="J6" s="79">
        <v>9</v>
      </c>
    </row>
    <row r="7" spans="1:10">
      <c r="A7" s="132">
        <v>5</v>
      </c>
      <c r="B7" s="62">
        <v>1425</v>
      </c>
      <c r="C7" s="56" t="s">
        <v>185</v>
      </c>
      <c r="D7" s="56" t="s">
        <v>186</v>
      </c>
      <c r="E7" s="27" t="s">
        <v>36</v>
      </c>
      <c r="F7" s="19">
        <v>37.54</v>
      </c>
      <c r="G7" s="83" t="s">
        <v>22</v>
      </c>
      <c r="H7" s="230">
        <v>14</v>
      </c>
      <c r="I7" s="78">
        <v>8</v>
      </c>
      <c r="J7" s="79" t="str">
        <f t="shared" si="0"/>
        <v/>
      </c>
    </row>
    <row r="8" spans="1:10">
      <c r="A8" s="132">
        <v>6</v>
      </c>
      <c r="B8" s="62">
        <v>1422</v>
      </c>
      <c r="C8" s="55" t="s">
        <v>177</v>
      </c>
      <c r="D8" s="55" t="s">
        <v>178</v>
      </c>
      <c r="E8" s="27" t="s">
        <v>36</v>
      </c>
      <c r="F8" s="19">
        <v>38.119999999999997</v>
      </c>
      <c r="G8" s="83" t="s">
        <v>22</v>
      </c>
      <c r="H8" s="230">
        <v>13</v>
      </c>
      <c r="I8" s="78">
        <v>7</v>
      </c>
      <c r="J8" s="79" t="str">
        <f t="shared" si="0"/>
        <v/>
      </c>
    </row>
    <row r="9" spans="1:10">
      <c r="A9" s="132">
        <v>7</v>
      </c>
      <c r="B9" s="62">
        <v>1435</v>
      </c>
      <c r="C9" s="54" t="s">
        <v>141</v>
      </c>
      <c r="D9" s="54" t="s">
        <v>94</v>
      </c>
      <c r="E9" s="285" t="s">
        <v>6</v>
      </c>
      <c r="F9" s="19">
        <v>38.159999999999997</v>
      </c>
      <c r="G9" s="110" t="s">
        <v>137</v>
      </c>
      <c r="H9" s="230">
        <v>12</v>
      </c>
      <c r="I9" s="78" t="str">
        <f t="shared" si="1"/>
        <v/>
      </c>
      <c r="J9" s="79">
        <v>6</v>
      </c>
    </row>
    <row r="10" spans="1:10">
      <c r="A10" s="132">
        <v>8</v>
      </c>
      <c r="B10" s="62">
        <v>1411</v>
      </c>
      <c r="C10" s="54" t="s">
        <v>156</v>
      </c>
      <c r="D10" s="54" t="s">
        <v>157</v>
      </c>
      <c r="E10" s="27" t="s">
        <v>36</v>
      </c>
      <c r="F10" s="19">
        <v>38.549999999999997</v>
      </c>
      <c r="G10" s="83" t="s">
        <v>137</v>
      </c>
      <c r="H10" s="230">
        <v>11</v>
      </c>
      <c r="I10" s="78">
        <v>5</v>
      </c>
      <c r="J10" s="79" t="str">
        <f t="shared" si="0"/>
        <v/>
      </c>
    </row>
    <row r="11" spans="1:10">
      <c r="A11" s="132">
        <v>9</v>
      </c>
      <c r="B11" s="62">
        <v>1419</v>
      </c>
      <c r="C11" s="54" t="s">
        <v>170</v>
      </c>
      <c r="D11" s="57" t="s">
        <v>172</v>
      </c>
      <c r="E11" s="27" t="s">
        <v>36</v>
      </c>
      <c r="F11" s="19">
        <v>38.17</v>
      </c>
      <c r="G11" s="83" t="s">
        <v>22</v>
      </c>
      <c r="H11" s="230">
        <v>10</v>
      </c>
      <c r="I11" s="78"/>
      <c r="J11" s="79" t="str">
        <f t="shared" si="0"/>
        <v/>
      </c>
    </row>
    <row r="12" spans="1:10">
      <c r="A12" s="132">
        <v>10</v>
      </c>
      <c r="B12" s="62">
        <v>1409</v>
      </c>
      <c r="C12" s="54" t="s">
        <v>150</v>
      </c>
      <c r="D12" s="54" t="s">
        <v>151</v>
      </c>
      <c r="E12" s="27" t="s">
        <v>36</v>
      </c>
      <c r="F12" s="19">
        <v>39.229999999999997</v>
      </c>
      <c r="G12" s="83" t="s">
        <v>137</v>
      </c>
      <c r="H12" s="230">
        <v>9</v>
      </c>
      <c r="I12" s="78">
        <v>4</v>
      </c>
      <c r="J12" s="79" t="str">
        <f t="shared" si="0"/>
        <v/>
      </c>
    </row>
    <row r="13" spans="1:10">
      <c r="A13" s="132">
        <v>11</v>
      </c>
      <c r="B13" s="62">
        <v>1406</v>
      </c>
      <c r="C13" s="54" t="s">
        <v>143</v>
      </c>
      <c r="D13" s="54" t="s">
        <v>144</v>
      </c>
      <c r="E13" s="27" t="s">
        <v>36</v>
      </c>
      <c r="F13" s="206">
        <v>39.31</v>
      </c>
      <c r="G13" s="83" t="s">
        <v>137</v>
      </c>
      <c r="H13" s="230">
        <v>8</v>
      </c>
      <c r="I13" s="78"/>
      <c r="J13" s="79" t="str">
        <f t="shared" si="0"/>
        <v/>
      </c>
    </row>
    <row r="14" spans="1:10">
      <c r="A14" s="132">
        <v>12</v>
      </c>
      <c r="B14" s="62">
        <v>1410</v>
      </c>
      <c r="C14" s="56" t="s">
        <v>153</v>
      </c>
      <c r="D14" s="56" t="s">
        <v>154</v>
      </c>
      <c r="E14" s="27" t="s">
        <v>36</v>
      </c>
      <c r="F14" s="19">
        <v>39.35</v>
      </c>
      <c r="G14" s="83" t="s">
        <v>137</v>
      </c>
      <c r="H14" s="230">
        <v>7</v>
      </c>
      <c r="I14" s="78"/>
      <c r="J14" s="79" t="str">
        <f t="shared" si="0"/>
        <v/>
      </c>
    </row>
    <row r="15" spans="1:10">
      <c r="A15" s="132">
        <v>13</v>
      </c>
      <c r="B15" s="62">
        <v>1407</v>
      </c>
      <c r="C15" s="54" t="s">
        <v>147</v>
      </c>
      <c r="D15" s="54" t="s">
        <v>148</v>
      </c>
      <c r="E15" s="27" t="s">
        <v>36</v>
      </c>
      <c r="F15" s="19">
        <v>39.479999999999997</v>
      </c>
      <c r="G15" s="83" t="s">
        <v>137</v>
      </c>
      <c r="H15" s="230">
        <v>6</v>
      </c>
      <c r="I15" s="78"/>
      <c r="J15" s="79" t="str">
        <f t="shared" si="0"/>
        <v/>
      </c>
    </row>
    <row r="16" spans="1:10">
      <c r="A16" s="132">
        <v>14</v>
      </c>
      <c r="B16" s="62">
        <v>1433</v>
      </c>
      <c r="C16" s="54" t="s">
        <v>197</v>
      </c>
      <c r="D16" s="54" t="s">
        <v>198</v>
      </c>
      <c r="E16" s="285" t="s">
        <v>6</v>
      </c>
      <c r="F16" s="19">
        <v>39.53</v>
      </c>
      <c r="G16" s="110" t="s">
        <v>137</v>
      </c>
      <c r="H16" s="230">
        <v>5</v>
      </c>
      <c r="I16" s="78"/>
      <c r="J16" s="79">
        <v>3</v>
      </c>
    </row>
    <row r="17" spans="1:10">
      <c r="A17" s="132">
        <v>15</v>
      </c>
      <c r="B17" s="62">
        <v>1420</v>
      </c>
      <c r="C17" s="54" t="s">
        <v>173</v>
      </c>
      <c r="D17" s="57" t="s">
        <v>174</v>
      </c>
      <c r="E17" s="27" t="s">
        <v>36</v>
      </c>
      <c r="F17" s="19">
        <v>39.53</v>
      </c>
      <c r="G17" s="83" t="s">
        <v>22</v>
      </c>
      <c r="H17" s="230">
        <v>4</v>
      </c>
      <c r="I17" s="78"/>
      <c r="J17" s="79" t="str">
        <f t="shared" si="0"/>
        <v/>
      </c>
    </row>
    <row r="18" spans="1:10">
      <c r="A18" s="132">
        <v>16</v>
      </c>
      <c r="B18" s="62">
        <v>1441</v>
      </c>
      <c r="C18" s="56" t="s">
        <v>201</v>
      </c>
      <c r="D18" s="56" t="s">
        <v>202</v>
      </c>
      <c r="E18" s="285" t="s">
        <v>6</v>
      </c>
      <c r="F18" s="19">
        <v>40.1</v>
      </c>
      <c r="G18" s="110" t="s">
        <v>22</v>
      </c>
      <c r="H18" s="230">
        <v>3</v>
      </c>
      <c r="I18" s="78"/>
      <c r="J18" s="79">
        <v>2</v>
      </c>
    </row>
    <row r="19" spans="1:10">
      <c r="A19" s="132">
        <v>17</v>
      </c>
      <c r="B19" s="62">
        <v>1424</v>
      </c>
      <c r="C19" s="56" t="s">
        <v>183</v>
      </c>
      <c r="D19" s="56" t="s">
        <v>184</v>
      </c>
      <c r="E19" s="27" t="s">
        <v>36</v>
      </c>
      <c r="F19" s="19">
        <v>40.24</v>
      </c>
      <c r="G19" s="83" t="s">
        <v>22</v>
      </c>
      <c r="H19" s="230">
        <v>2</v>
      </c>
      <c r="I19" s="78"/>
      <c r="J19" s="79"/>
    </row>
    <row r="20" spans="1:10" ht="13.5" thickBot="1">
      <c r="A20" s="132">
        <v>18</v>
      </c>
      <c r="B20" s="62">
        <v>1439</v>
      </c>
      <c r="C20" s="57" t="s">
        <v>113</v>
      </c>
      <c r="D20" s="57" t="s">
        <v>200</v>
      </c>
      <c r="E20" s="285" t="s">
        <v>6</v>
      </c>
      <c r="F20" s="19">
        <v>40.29</v>
      </c>
      <c r="G20" s="110" t="s">
        <v>22</v>
      </c>
      <c r="H20" s="221">
        <v>1</v>
      </c>
      <c r="I20" s="78"/>
      <c r="J20" s="79">
        <v>1</v>
      </c>
    </row>
    <row r="21" spans="1:10">
      <c r="A21" s="132">
        <v>19</v>
      </c>
      <c r="B21" s="62">
        <v>1418</v>
      </c>
      <c r="C21" s="56" t="s">
        <v>170</v>
      </c>
      <c r="D21" s="56" t="s">
        <v>171</v>
      </c>
      <c r="E21" s="27" t="s">
        <v>36</v>
      </c>
      <c r="F21" s="19">
        <v>40.35</v>
      </c>
      <c r="G21" s="83" t="s">
        <v>22</v>
      </c>
      <c r="H21" s="229"/>
      <c r="I21" s="78"/>
      <c r="J21" s="79"/>
    </row>
    <row r="22" spans="1:10">
      <c r="A22" s="132">
        <v>20</v>
      </c>
      <c r="B22" s="62">
        <v>1412</v>
      </c>
      <c r="C22" s="56" t="s">
        <v>159</v>
      </c>
      <c r="D22" s="56" t="s">
        <v>160</v>
      </c>
      <c r="E22" s="27" t="s">
        <v>36</v>
      </c>
      <c r="F22" s="19">
        <v>40.520000000000003</v>
      </c>
      <c r="G22" s="83" t="s">
        <v>137</v>
      </c>
      <c r="H22" s="230"/>
      <c r="I22" s="78"/>
      <c r="J22" s="79"/>
    </row>
    <row r="23" spans="1:10" s="65" customFormat="1" ht="15.75">
      <c r="A23" s="132">
        <v>21</v>
      </c>
      <c r="B23" s="62">
        <v>1436</v>
      </c>
      <c r="C23" s="57" t="s">
        <v>199</v>
      </c>
      <c r="D23" s="57" t="s">
        <v>194</v>
      </c>
      <c r="E23" s="285" t="s">
        <v>6</v>
      </c>
      <c r="F23" s="206">
        <v>41.04</v>
      </c>
      <c r="G23" s="110" t="s">
        <v>137</v>
      </c>
      <c r="H23" s="230"/>
      <c r="I23" s="78"/>
      <c r="J23" s="79"/>
    </row>
    <row r="24" spans="1:10" s="65" customFormat="1" ht="15.75">
      <c r="A24" s="132">
        <v>22</v>
      </c>
      <c r="B24" s="62">
        <v>1440</v>
      </c>
      <c r="C24" s="57" t="s">
        <v>162</v>
      </c>
      <c r="D24" s="57" t="s">
        <v>178</v>
      </c>
      <c r="E24" s="285" t="s">
        <v>6</v>
      </c>
      <c r="F24" s="206">
        <v>41.31</v>
      </c>
      <c r="G24" s="110" t="s">
        <v>22</v>
      </c>
      <c r="H24" s="230"/>
      <c r="I24" s="78"/>
      <c r="J24" s="79"/>
    </row>
    <row r="25" spans="1:10">
      <c r="A25" s="132">
        <v>23</v>
      </c>
      <c r="B25" s="62">
        <v>1423</v>
      </c>
      <c r="C25" s="53" t="s">
        <v>181</v>
      </c>
      <c r="D25" s="53" t="s">
        <v>182</v>
      </c>
      <c r="E25" s="27" t="s">
        <v>36</v>
      </c>
      <c r="F25" s="19">
        <v>41.55</v>
      </c>
      <c r="G25" s="83" t="s">
        <v>22</v>
      </c>
      <c r="H25" s="230"/>
      <c r="I25" s="78"/>
      <c r="J25" s="79"/>
    </row>
    <row r="26" spans="1:10">
      <c r="A26" s="132">
        <v>24</v>
      </c>
      <c r="B26" s="62">
        <v>1444</v>
      </c>
      <c r="C26" s="57" t="s">
        <v>205</v>
      </c>
      <c r="D26" s="57" t="s">
        <v>206</v>
      </c>
      <c r="E26" s="285" t="s">
        <v>6</v>
      </c>
      <c r="F26" s="206">
        <v>42.41</v>
      </c>
      <c r="G26" s="110" t="s">
        <v>22</v>
      </c>
      <c r="H26" s="230"/>
      <c r="I26" s="78"/>
      <c r="J26" s="79"/>
    </row>
    <row r="27" spans="1:10">
      <c r="A27" s="132">
        <v>25</v>
      </c>
      <c r="B27" s="62">
        <v>1426</v>
      </c>
      <c r="C27" s="55" t="s">
        <v>31</v>
      </c>
      <c r="D27" s="55" t="s">
        <v>188</v>
      </c>
      <c r="E27" s="27" t="s">
        <v>36</v>
      </c>
      <c r="F27" s="19">
        <v>43.03</v>
      </c>
      <c r="G27" s="83" t="s">
        <v>22</v>
      </c>
      <c r="H27" s="230"/>
      <c r="I27" s="78"/>
      <c r="J27" s="79"/>
    </row>
    <row r="28" spans="1:10">
      <c r="A28" s="132">
        <v>26</v>
      </c>
      <c r="B28" s="62">
        <v>1413</v>
      </c>
      <c r="C28" s="54" t="s">
        <v>162</v>
      </c>
      <c r="D28" s="57" t="s">
        <v>163</v>
      </c>
      <c r="E28" s="27" t="s">
        <v>36</v>
      </c>
      <c r="F28" s="206">
        <v>43.22</v>
      </c>
      <c r="G28" s="83" t="s">
        <v>137</v>
      </c>
      <c r="H28" s="230"/>
      <c r="I28" s="78"/>
      <c r="J28" s="79"/>
    </row>
    <row r="29" spans="1:10">
      <c r="A29" s="132">
        <v>27</v>
      </c>
      <c r="B29" s="62">
        <v>1443</v>
      </c>
      <c r="C29" s="54" t="s">
        <v>142</v>
      </c>
      <c r="D29" s="57" t="s">
        <v>204</v>
      </c>
      <c r="E29" s="285" t="s">
        <v>6</v>
      </c>
      <c r="F29" s="19">
        <v>43.32</v>
      </c>
      <c r="G29" s="110" t="s">
        <v>22</v>
      </c>
      <c r="H29" s="230"/>
      <c r="I29" s="78"/>
      <c r="J29" s="79"/>
    </row>
    <row r="30" spans="1:10">
      <c r="A30" s="132">
        <v>28</v>
      </c>
      <c r="B30" s="62">
        <v>1514</v>
      </c>
      <c r="C30" s="57" t="s">
        <v>274</v>
      </c>
      <c r="D30" s="57" t="s">
        <v>277</v>
      </c>
      <c r="E30" s="24" t="s">
        <v>36</v>
      </c>
      <c r="F30" s="19">
        <v>44.06</v>
      </c>
      <c r="G30" s="110" t="s">
        <v>137</v>
      </c>
      <c r="H30" s="230"/>
      <c r="I30" s="78"/>
      <c r="J30" s="79"/>
    </row>
    <row r="31" spans="1:10">
      <c r="A31" s="132">
        <v>29</v>
      </c>
      <c r="B31" s="62">
        <v>1428</v>
      </c>
      <c r="C31" s="54" t="s">
        <v>169</v>
      </c>
      <c r="D31" s="54" t="s">
        <v>190</v>
      </c>
      <c r="E31" s="27" t="s">
        <v>36</v>
      </c>
      <c r="F31" s="206">
        <v>44.31</v>
      </c>
      <c r="G31" s="83" t="s">
        <v>22</v>
      </c>
      <c r="H31" s="230"/>
      <c r="I31" s="78"/>
      <c r="J31" s="79"/>
    </row>
    <row r="32" spans="1:10">
      <c r="A32" s="132">
        <v>30</v>
      </c>
      <c r="B32" s="62">
        <v>1421</v>
      </c>
      <c r="C32" s="57" t="s">
        <v>175</v>
      </c>
      <c r="D32" s="57" t="s">
        <v>176</v>
      </c>
      <c r="E32" s="27" t="s">
        <v>36</v>
      </c>
      <c r="F32" s="19">
        <v>44.39</v>
      </c>
      <c r="G32" s="83" t="s">
        <v>22</v>
      </c>
      <c r="H32" s="230"/>
      <c r="I32" s="78"/>
      <c r="J32" s="79"/>
    </row>
    <row r="33" spans="1:10">
      <c r="A33" s="132">
        <v>31</v>
      </c>
      <c r="B33" s="62">
        <v>1521</v>
      </c>
      <c r="C33" s="57" t="s">
        <v>305</v>
      </c>
      <c r="D33" s="57" t="s">
        <v>306</v>
      </c>
      <c r="E33" s="24" t="s">
        <v>36</v>
      </c>
      <c r="F33" s="19">
        <v>45.5</v>
      </c>
      <c r="G33" s="110" t="s">
        <v>137</v>
      </c>
      <c r="H33" s="230"/>
      <c r="I33" s="78"/>
      <c r="J33" s="79"/>
    </row>
    <row r="34" spans="1:10">
      <c r="A34" s="132">
        <v>32</v>
      </c>
      <c r="B34" s="62">
        <v>1429</v>
      </c>
      <c r="C34" s="57" t="s">
        <v>41</v>
      </c>
      <c r="D34" s="57" t="s">
        <v>42</v>
      </c>
      <c r="E34" s="27" t="s">
        <v>36</v>
      </c>
      <c r="F34" s="206">
        <v>46.36</v>
      </c>
      <c r="G34" s="83" t="s">
        <v>22</v>
      </c>
      <c r="H34" s="230"/>
      <c r="I34" s="78"/>
      <c r="J34" s="79"/>
    </row>
    <row r="35" spans="1:10">
      <c r="A35" s="132">
        <v>33</v>
      </c>
      <c r="B35" s="62">
        <v>1445</v>
      </c>
      <c r="C35" s="57" t="s">
        <v>167</v>
      </c>
      <c r="D35" s="57" t="s">
        <v>207</v>
      </c>
      <c r="E35" s="285" t="s">
        <v>6</v>
      </c>
      <c r="F35" s="206">
        <v>47.52</v>
      </c>
      <c r="G35" s="110" t="s">
        <v>22</v>
      </c>
      <c r="H35" s="230"/>
      <c r="I35" s="78"/>
      <c r="J35" s="79"/>
    </row>
    <row r="36" spans="1:10" ht="13.5" thickBot="1">
      <c r="A36" s="134">
        <v>34</v>
      </c>
      <c r="B36" s="359">
        <v>1414</v>
      </c>
      <c r="C36" s="364" t="s">
        <v>290</v>
      </c>
      <c r="D36" s="364" t="s">
        <v>165</v>
      </c>
      <c r="E36" s="44" t="s">
        <v>36</v>
      </c>
      <c r="F36" s="87">
        <v>49.11</v>
      </c>
      <c r="G36" s="111" t="s">
        <v>137</v>
      </c>
      <c r="H36" s="221"/>
      <c r="I36" s="80"/>
      <c r="J36" s="82"/>
    </row>
    <row r="37" spans="1:10" hidden="1">
      <c r="A37" s="154">
        <v>35</v>
      </c>
      <c r="B37" s="341"/>
      <c r="C37" s="361"/>
      <c r="D37" s="361"/>
      <c r="E37" s="362"/>
      <c r="F37" s="363"/>
      <c r="G37" s="104"/>
      <c r="H37" s="229"/>
      <c r="I37" s="90" t="str">
        <f t="shared" si="1"/>
        <v/>
      </c>
      <c r="J37" s="91" t="str">
        <f t="shared" si="0"/>
        <v/>
      </c>
    </row>
    <row r="38" spans="1:10" ht="13.5" hidden="1" thickBot="1">
      <c r="A38" s="134">
        <v>36</v>
      </c>
      <c r="B38" s="257"/>
      <c r="C38" s="61"/>
      <c r="D38" s="61"/>
      <c r="E38" s="44"/>
      <c r="F38" s="87"/>
      <c r="G38" s="111"/>
      <c r="H38" s="221"/>
      <c r="I38" s="80" t="str">
        <f t="shared" si="1"/>
        <v/>
      </c>
      <c r="J38" s="82" t="str">
        <f t="shared" si="0"/>
        <v/>
      </c>
    </row>
    <row r="40" spans="1:10" ht="15">
      <c r="A40" s="428" t="s">
        <v>29</v>
      </c>
      <c r="B40" s="66"/>
      <c r="C40" s="66"/>
      <c r="D40" s="66"/>
      <c r="E40" s="66"/>
    </row>
    <row r="41" spans="1:10" ht="15.75">
      <c r="A41" s="68">
        <v>1</v>
      </c>
      <c r="B41" s="69" t="s">
        <v>26</v>
      </c>
      <c r="C41" s="69"/>
      <c r="D41" s="69"/>
      <c r="E41" s="69"/>
      <c r="F41" s="69"/>
      <c r="G41" s="69"/>
      <c r="H41" s="69"/>
      <c r="I41" s="69"/>
      <c r="J41" s="69">
        <f>SUM(I3:I38)</f>
        <v>45</v>
      </c>
    </row>
    <row r="42" spans="1:10" ht="15.75">
      <c r="A42" s="68">
        <v>2</v>
      </c>
      <c r="B42" s="69" t="s">
        <v>27</v>
      </c>
      <c r="C42" s="69"/>
      <c r="D42" s="69"/>
      <c r="E42" s="69"/>
      <c r="F42" s="69"/>
      <c r="G42" s="69"/>
      <c r="H42" s="69"/>
      <c r="I42" s="69"/>
      <c r="J42" s="69">
        <f>SUM(J3:J38)</f>
        <v>33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autoPageBreaks="0"/>
  </sheetPr>
  <dimension ref="A1:K75"/>
  <sheetViews>
    <sheetView zoomScale="115" zoomScaleNormal="115" zoomScalePageLayoutView="115" workbookViewId="0">
      <selection activeCell="M42" sqref="M42"/>
    </sheetView>
  </sheetViews>
  <sheetFormatPr defaultColWidth="8.85546875" defaultRowHeight="12.75"/>
  <cols>
    <col min="1" max="1" width="9.140625" style="1" customWidth="1"/>
    <col min="2" max="2" width="11.42578125" style="1" customWidth="1"/>
    <col min="3" max="3" width="10.85546875" style="1" customWidth="1"/>
    <col min="4" max="4" width="25.7109375" style="2" customWidth="1"/>
    <col min="5" max="5" width="17.7109375" customWidth="1"/>
    <col min="6" max="6" width="5.42578125" customWidth="1"/>
    <col min="7" max="7" width="6.140625" bestFit="1" customWidth="1"/>
    <col min="8" max="8" width="8.140625" bestFit="1" customWidth="1"/>
    <col min="10" max="10" width="23.85546875" bestFit="1" customWidth="1"/>
    <col min="11" max="11" width="8.85546875" style="325" bestFit="1" customWidth="1"/>
  </cols>
  <sheetData>
    <row r="1" spans="1:11" ht="18">
      <c r="A1" s="23" t="s">
        <v>16</v>
      </c>
      <c r="B1" s="18"/>
      <c r="C1" s="4"/>
      <c r="D1" s="31"/>
      <c r="E1" s="4"/>
    </row>
    <row r="2" spans="1:11" ht="9" customHeight="1">
      <c r="A2" s="5"/>
      <c r="B2" s="5"/>
      <c r="C2" s="4"/>
      <c r="D2" s="31"/>
      <c r="E2" s="4"/>
    </row>
    <row r="3" spans="1:11" ht="18.75" thickBot="1">
      <c r="A3" s="279" t="s">
        <v>288</v>
      </c>
      <c r="B3" s="279"/>
      <c r="C3" s="279"/>
      <c r="D3" s="279"/>
      <c r="E3" s="279"/>
      <c r="G3" s="397" t="s">
        <v>287</v>
      </c>
      <c r="H3" s="397"/>
      <c r="I3" s="397"/>
      <c r="J3" s="397"/>
      <c r="K3" s="397"/>
    </row>
    <row r="4" spans="1:11" ht="39" thickBot="1">
      <c r="A4" s="195" t="s">
        <v>1</v>
      </c>
      <c r="B4" s="20" t="s">
        <v>13</v>
      </c>
      <c r="C4" s="32" t="s">
        <v>0</v>
      </c>
      <c r="D4" s="21" t="s">
        <v>5</v>
      </c>
      <c r="E4" s="28" t="s">
        <v>2</v>
      </c>
      <c r="G4" s="122" t="s">
        <v>1</v>
      </c>
      <c r="H4" s="88" t="s">
        <v>13</v>
      </c>
      <c r="I4" s="118" t="s">
        <v>0</v>
      </c>
      <c r="J4" s="119" t="s">
        <v>5</v>
      </c>
      <c r="K4" s="326" t="s">
        <v>2</v>
      </c>
    </row>
    <row r="5" spans="1:11">
      <c r="A5" s="203">
        <v>1</v>
      </c>
      <c r="B5" s="178" t="str">
        <f>'Finish Order Men'!C3</f>
        <v>Marc</v>
      </c>
      <c r="C5" s="116" t="str">
        <f>'Finish Order Men'!D3</f>
        <v>Hobbs</v>
      </c>
      <c r="D5" s="130" t="str">
        <f>'Finish Order Men'!F3</f>
        <v>Civil Service</v>
      </c>
      <c r="E5" s="121">
        <f>'Finish Order Men'!H3</f>
        <v>36.299999999999997</v>
      </c>
      <c r="G5" s="175">
        <v>1</v>
      </c>
      <c r="H5" s="178" t="str">
        <f>'Finish Order Women &amp; Jnrs'!C3</f>
        <v>Nichola</v>
      </c>
      <c r="I5" s="116" t="str">
        <f>'Finish Order Women &amp; Jnrs'!D3</f>
        <v>Jackson</v>
      </c>
      <c r="J5" s="116" t="str">
        <f>'Finish Order Women &amp; Jnrs'!F3</f>
        <v>Civil Service</v>
      </c>
      <c r="K5" s="300">
        <f>'Finish Order Women &amp; Jnrs'!H3</f>
        <v>24.18</v>
      </c>
    </row>
    <row r="6" spans="1:11">
      <c r="A6" s="176">
        <v>2</v>
      </c>
      <c r="B6" s="181" t="str">
        <f>'Finish Order Men'!C4</f>
        <v>Mike</v>
      </c>
      <c r="C6" s="57" t="str">
        <f>'Finish Order Men'!D4</f>
        <v>Kallenberg</v>
      </c>
      <c r="D6" s="24" t="str">
        <f>'Finish Order Men'!F4</f>
        <v>RAFAA</v>
      </c>
      <c r="E6" s="34">
        <f>'Finish Order Men'!H4</f>
        <v>37.06</v>
      </c>
      <c r="G6" s="176">
        <v>2</v>
      </c>
      <c r="H6" s="181" t="str">
        <f>'Finish Order Women &amp; Jnrs'!C4</f>
        <v>Sarah</v>
      </c>
      <c r="I6" s="57" t="str">
        <f>'Finish Order Women &amp; Jnrs'!D4</f>
        <v>Hill</v>
      </c>
      <c r="J6" s="57" t="str">
        <f>'Finish Order Women &amp; Jnrs'!F4</f>
        <v>Police</v>
      </c>
      <c r="K6" s="301">
        <f>'Finish Order Women &amp; Jnrs'!H4</f>
        <v>24.5</v>
      </c>
    </row>
    <row r="7" spans="1:11" ht="13.5" thickBot="1">
      <c r="A7" s="177">
        <v>3</v>
      </c>
      <c r="B7" s="180" t="str">
        <f>'Finish Order Men'!C5</f>
        <v>Luke</v>
      </c>
      <c r="C7" s="60" t="str">
        <f>'Finish Order Men'!D5</f>
        <v>Pollard</v>
      </c>
      <c r="D7" s="35" t="str">
        <f>'Finish Order Men'!F5</f>
        <v>RAFAA</v>
      </c>
      <c r="E7" s="36">
        <f>'Finish Order Men'!H5</f>
        <v>37.22</v>
      </c>
      <c r="G7" s="177">
        <v>3</v>
      </c>
      <c r="H7" s="180" t="str">
        <f>'Finish Order Women &amp; Jnrs'!C5</f>
        <v>Sarah</v>
      </c>
      <c r="I7" s="60" t="str">
        <f>'Finish Order Women &amp; Jnrs'!D5</f>
        <v>Rose</v>
      </c>
      <c r="J7" s="60" t="str">
        <f>'Finish Order Women &amp; Jnrs'!F5</f>
        <v>Police</v>
      </c>
      <c r="K7" s="302">
        <f>'Finish Order Women &amp; Jnrs'!H5</f>
        <v>24.59</v>
      </c>
    </row>
    <row r="8" spans="1:11" s="8" customFormat="1">
      <c r="A8" s="1"/>
      <c r="B8" s="1"/>
      <c r="C8" s="1"/>
      <c r="D8" s="2"/>
      <c r="E8"/>
      <c r="K8" s="327"/>
    </row>
    <row r="9" spans="1:11" ht="18.75" thickBot="1">
      <c r="A9" s="397" t="s">
        <v>10</v>
      </c>
      <c r="B9" s="397"/>
      <c r="C9" s="397"/>
      <c r="D9" s="397"/>
      <c r="E9" s="397"/>
      <c r="G9" s="397" t="s">
        <v>19</v>
      </c>
      <c r="H9" s="397"/>
      <c r="I9" s="397"/>
      <c r="J9" s="397"/>
      <c r="K9" s="397"/>
    </row>
    <row r="10" spans="1:11" ht="39" thickBot="1">
      <c r="A10" s="139" t="s">
        <v>1</v>
      </c>
      <c r="B10" s="3" t="s">
        <v>13</v>
      </c>
      <c r="C10" s="117" t="s">
        <v>0</v>
      </c>
      <c r="D10" s="214" t="s">
        <v>5</v>
      </c>
      <c r="E10" s="218" t="s">
        <v>2</v>
      </c>
      <c r="G10" s="195" t="s">
        <v>1</v>
      </c>
      <c r="H10" s="411" t="s">
        <v>5</v>
      </c>
      <c r="I10" s="412"/>
      <c r="J10" s="114" t="s">
        <v>355</v>
      </c>
      <c r="K10" s="328"/>
    </row>
    <row r="11" spans="1:11" ht="13.5" thickBot="1">
      <c r="A11" s="311">
        <v>1</v>
      </c>
      <c r="B11" s="224" t="s">
        <v>185</v>
      </c>
      <c r="C11" s="224" t="s">
        <v>186</v>
      </c>
      <c r="D11" s="224" t="s">
        <v>36</v>
      </c>
      <c r="E11" s="220">
        <v>37.54</v>
      </c>
      <c r="G11" s="194">
        <v>1</v>
      </c>
      <c r="H11" s="414" t="str">
        <f>'Finish Order Women &amp; Jnrs'!C57</f>
        <v>Civil Service</v>
      </c>
      <c r="I11" s="401"/>
      <c r="J11" s="303">
        <f>'Finish Order Women &amp; Jnrs'!D57</f>
        <v>6</v>
      </c>
      <c r="K11" s="329"/>
    </row>
    <row r="12" spans="1:11">
      <c r="G12" s="150">
        <v>2</v>
      </c>
      <c r="H12" s="413" t="str">
        <f>'Finish Order Women &amp; Jnrs'!C58</f>
        <v>Police</v>
      </c>
      <c r="I12" s="403"/>
      <c r="J12" s="304">
        <f>'Finish Order Women &amp; Jnrs'!D58</f>
        <v>17</v>
      </c>
      <c r="K12" s="329"/>
    </row>
    <row r="13" spans="1:11" ht="18.75" thickBot="1">
      <c r="A13" s="279" t="s">
        <v>18</v>
      </c>
      <c r="B13" s="279"/>
      <c r="C13" s="279"/>
      <c r="D13" s="279"/>
      <c r="E13" s="279"/>
      <c r="G13" s="150">
        <v>3</v>
      </c>
      <c r="H13" s="413" t="str">
        <f>'Finish Order Women &amp; Jnrs'!C59</f>
        <v>RAF</v>
      </c>
      <c r="I13" s="403"/>
      <c r="J13" s="304">
        <f>'Finish Order Women &amp; Jnrs'!D59</f>
        <v>43</v>
      </c>
      <c r="K13" s="329"/>
    </row>
    <row r="14" spans="1:11" ht="26.25" thickBot="1">
      <c r="A14" s="195" t="s">
        <v>1</v>
      </c>
      <c r="B14" s="408" t="s">
        <v>5</v>
      </c>
      <c r="C14" s="409"/>
      <c r="D14" s="33" t="s">
        <v>358</v>
      </c>
      <c r="E14" s="29"/>
      <c r="G14" s="152">
        <v>4</v>
      </c>
      <c r="H14" s="410" t="str">
        <f>'Finish Order Women &amp; Jnrs'!C60</f>
        <v>Fire</v>
      </c>
      <c r="I14" s="405"/>
      <c r="J14" s="305">
        <f>'Finish Order Women &amp; Jnrs'!D60</f>
        <v>0</v>
      </c>
      <c r="K14" s="329"/>
    </row>
    <row r="15" spans="1:11">
      <c r="A15" s="196">
        <v>1</v>
      </c>
      <c r="B15" s="406" t="str">
        <f>'Vets Men Result'!O10</f>
        <v>RAF</v>
      </c>
      <c r="C15" s="407"/>
      <c r="D15" s="39">
        <f>'Vets Men Result'!P10</f>
        <v>10</v>
      </c>
      <c r="E15" s="30"/>
    </row>
    <row r="16" spans="1:11">
      <c r="A16" s="198">
        <v>2</v>
      </c>
      <c r="B16" s="415" t="str">
        <f>'Vets Men Result'!O11</f>
        <v>Civil Service</v>
      </c>
      <c r="C16" s="416"/>
      <c r="D16" s="42">
        <f>'Vets Men Result'!P11</f>
        <v>35</v>
      </c>
      <c r="E16" s="30"/>
    </row>
    <row r="17" spans="1:11">
      <c r="A17" s="142">
        <v>3</v>
      </c>
      <c r="B17" s="415" t="str">
        <f>'Vets Men Result'!O12</f>
        <v>Police</v>
      </c>
      <c r="C17" s="416"/>
      <c r="D17" s="42">
        <f>'Vets Men Result'!P12</f>
        <v>53</v>
      </c>
      <c r="E17" s="30"/>
    </row>
    <row r="18" spans="1:11" ht="13.5" thickBot="1">
      <c r="A18" s="143">
        <v>4</v>
      </c>
      <c r="B18" s="417" t="str">
        <f>'Vets Men Result'!O13</f>
        <v>Fire</v>
      </c>
      <c r="C18" s="418"/>
      <c r="D18" s="43">
        <f>'Vets Men Result'!P13</f>
        <v>89</v>
      </c>
    </row>
    <row r="20" spans="1:11" ht="18.75" thickBot="1">
      <c r="A20" s="397" t="s">
        <v>44</v>
      </c>
      <c r="B20" s="397"/>
      <c r="C20" s="397"/>
      <c r="D20" s="397"/>
      <c r="E20" s="397"/>
    </row>
    <row r="21" spans="1:11" ht="26.25" thickBot="1">
      <c r="A21" s="106" t="s">
        <v>1</v>
      </c>
      <c r="B21" s="398" t="s">
        <v>5</v>
      </c>
      <c r="C21" s="399"/>
      <c r="D21" s="114" t="s">
        <v>361</v>
      </c>
      <c r="E21" s="29"/>
    </row>
    <row r="22" spans="1:11">
      <c r="A22" s="196">
        <v>1</v>
      </c>
      <c r="B22" s="400" t="str">
        <f>'Finish Order Men'!C107</f>
        <v>RAF</v>
      </c>
      <c r="C22" s="401"/>
      <c r="D22" s="39">
        <f>'Finish Order Men'!D107</f>
        <v>17</v>
      </c>
      <c r="E22" s="30"/>
    </row>
    <row r="23" spans="1:11">
      <c r="A23" s="142">
        <v>2</v>
      </c>
      <c r="B23" s="402" t="str">
        <f>'Finish Order Men'!C108</f>
        <v>Civil Service</v>
      </c>
      <c r="C23" s="403"/>
      <c r="D23" s="42">
        <f>'Finish Order Men'!D108</f>
        <v>33</v>
      </c>
      <c r="E23" s="30"/>
    </row>
    <row r="24" spans="1:11">
      <c r="A24" s="142">
        <v>3</v>
      </c>
      <c r="B24" s="402" t="str">
        <f>'Finish Order Men'!C109</f>
        <v>Police</v>
      </c>
      <c r="C24" s="403"/>
      <c r="D24" s="42">
        <f>'Finish Order Men'!D109</f>
        <v>42</v>
      </c>
      <c r="E24" s="30"/>
    </row>
    <row r="25" spans="1:11" ht="13.5" thickBot="1">
      <c r="A25" s="143">
        <v>4</v>
      </c>
      <c r="B25" s="404" t="str">
        <f>'Finish Order Men'!C110</f>
        <v>Fire</v>
      </c>
      <c r="C25" s="405"/>
      <c r="D25" s="43">
        <f>'Finish Order Men'!D110</f>
        <v>122</v>
      </c>
      <c r="E25" s="30"/>
    </row>
    <row r="26" spans="1:11" s="318" customFormat="1" ht="13.5" thickBot="1">
      <c r="A26" s="316"/>
      <c r="B26" s="316"/>
      <c r="C26" s="316"/>
      <c r="D26" s="317"/>
      <c r="K26" s="330"/>
    </row>
    <row r="27" spans="1:11" ht="6.75" customHeight="1"/>
    <row r="28" spans="1:11" ht="18">
      <c r="A28" s="23" t="s">
        <v>20</v>
      </c>
      <c r="B28" s="18"/>
      <c r="C28" s="4"/>
      <c r="D28" s="31"/>
      <c r="E28" s="4"/>
    </row>
    <row r="29" spans="1:11">
      <c r="A29" s="6"/>
      <c r="B29" s="6"/>
      <c r="C29" s="7"/>
      <c r="D29" s="37"/>
      <c r="E29" s="8"/>
    </row>
    <row r="30" spans="1:11" ht="18.75" thickBot="1">
      <c r="A30" s="397" t="s">
        <v>288</v>
      </c>
      <c r="B30" s="397"/>
      <c r="C30" s="397"/>
      <c r="D30" s="397"/>
      <c r="E30" s="397"/>
      <c r="G30" s="279" t="s">
        <v>287</v>
      </c>
      <c r="H30" s="279"/>
      <c r="I30" s="279"/>
      <c r="J30" s="279"/>
      <c r="K30" s="331"/>
    </row>
    <row r="31" spans="1:11" ht="39" thickBot="1">
      <c r="A31" s="106" t="s">
        <v>1</v>
      </c>
      <c r="B31" s="105" t="s">
        <v>13</v>
      </c>
      <c r="C31" s="118" t="s">
        <v>0</v>
      </c>
      <c r="D31" s="119" t="s">
        <v>5</v>
      </c>
      <c r="E31" s="120" t="s">
        <v>2</v>
      </c>
      <c r="G31" s="106" t="s">
        <v>1</v>
      </c>
      <c r="H31" s="105" t="s">
        <v>13</v>
      </c>
      <c r="I31" s="118" t="s">
        <v>0</v>
      </c>
      <c r="J31" s="280" t="s">
        <v>5</v>
      </c>
      <c r="K31" s="326" t="s">
        <v>2</v>
      </c>
    </row>
    <row r="32" spans="1:11">
      <c r="A32" s="201">
        <v>1</v>
      </c>
      <c r="B32" s="178" t="str">
        <f>Fire_Police_Men!C3</f>
        <v>Mike</v>
      </c>
      <c r="C32" s="199" t="str">
        <f>Fire_Police_Men!D3</f>
        <v>Kallenberg</v>
      </c>
      <c r="D32" s="199" t="str">
        <f>Fire_Police_Men!E3</f>
        <v>RAFAA</v>
      </c>
      <c r="E32" s="306">
        <f>Fire_Police_Men!F3</f>
        <v>37.06</v>
      </c>
      <c r="G32" s="201">
        <v>1</v>
      </c>
      <c r="H32" s="178" t="str">
        <f>Fire_Police_Ladies!D3</f>
        <v>Sarah</v>
      </c>
      <c r="I32" s="199" t="str">
        <f>Fire_Police_Ladies!E3</f>
        <v>Hill</v>
      </c>
      <c r="J32" s="199" t="str">
        <f>Fire_Police_Ladies!F3</f>
        <v>Police</v>
      </c>
      <c r="K32" s="332">
        <f>Fire_Police_Ladies!G3</f>
        <v>24.5</v>
      </c>
    </row>
    <row r="33" spans="1:11">
      <c r="A33" s="169">
        <v>2</v>
      </c>
      <c r="B33" s="181" t="str">
        <f>Fire_Police_Men!C4</f>
        <v>Luke</v>
      </c>
      <c r="C33" s="200" t="str">
        <f>Fire_Police_Men!D4</f>
        <v>Pollard</v>
      </c>
      <c r="D33" s="200" t="str">
        <f>Fire_Police_Men!E4</f>
        <v>RAFAA</v>
      </c>
      <c r="E33" s="307">
        <f>Fire_Police_Men!F4</f>
        <v>37.22</v>
      </c>
      <c r="G33" s="169">
        <v>2</v>
      </c>
      <c r="H33" s="181" t="str">
        <f>Fire_Police_Ladies!D4</f>
        <v>Sarah</v>
      </c>
      <c r="I33" s="200" t="str">
        <f>Fire_Police_Ladies!E4</f>
        <v>Rose</v>
      </c>
      <c r="J33" s="200" t="str">
        <f>Fire_Police_Ladies!F4</f>
        <v>Police</v>
      </c>
      <c r="K33" s="333">
        <f>Fire_Police_Ladies!G4</f>
        <v>24.59</v>
      </c>
    </row>
    <row r="34" spans="1:11" ht="13.5" thickBot="1">
      <c r="A34" s="183">
        <v>3</v>
      </c>
      <c r="B34" s="180" t="str">
        <f>Fire_Police_Men!C5</f>
        <v>Paul</v>
      </c>
      <c r="C34" s="202" t="str">
        <f>Fire_Police_Men!D5</f>
        <v>Vernon</v>
      </c>
      <c r="D34" s="202" t="str">
        <f>Fire_Police_Men!E5</f>
        <v>RAFAA</v>
      </c>
      <c r="E34" s="308">
        <f>Fire_Police_Men!F5</f>
        <v>37.54</v>
      </c>
      <c r="G34" s="183">
        <v>3</v>
      </c>
      <c r="H34" s="180" t="str">
        <f>Fire_Police_Ladies!D5</f>
        <v>Lucy</v>
      </c>
      <c r="I34" s="202" t="str">
        <f>Fire_Police_Ladies!E5</f>
        <v>Kershaw</v>
      </c>
      <c r="J34" s="202" t="str">
        <f>Fire_Police_Ladies!F5</f>
        <v>RAFAA</v>
      </c>
      <c r="K34" s="334">
        <f>Fire_Police_Ladies!G5</f>
        <v>25.1</v>
      </c>
    </row>
    <row r="36" spans="1:11" ht="18.75" thickBot="1">
      <c r="A36" s="397" t="s">
        <v>10</v>
      </c>
      <c r="B36" s="397"/>
      <c r="C36" s="397"/>
      <c r="D36" s="397"/>
      <c r="E36" s="397"/>
      <c r="G36" s="314" t="s">
        <v>19</v>
      </c>
      <c r="H36" s="314"/>
      <c r="I36" s="314"/>
      <c r="J36" s="314"/>
    </row>
    <row r="37" spans="1:11" ht="39" thickBot="1">
      <c r="A37" s="195" t="s">
        <v>1</v>
      </c>
      <c r="B37" s="219" t="s">
        <v>13</v>
      </c>
      <c r="C37" s="117" t="s">
        <v>0</v>
      </c>
      <c r="D37" s="214" t="s">
        <v>5</v>
      </c>
      <c r="E37" s="218" t="s">
        <v>2</v>
      </c>
      <c r="G37" s="195" t="s">
        <v>1</v>
      </c>
      <c r="H37" s="408" t="s">
        <v>5</v>
      </c>
      <c r="I37" s="409"/>
      <c r="J37" s="33" t="s">
        <v>40</v>
      </c>
    </row>
    <row r="38" spans="1:11" ht="13.5" thickBot="1">
      <c r="A38" s="225">
        <v>1</v>
      </c>
      <c r="B38" s="224" t="s">
        <v>185</v>
      </c>
      <c r="C38" s="224" t="s">
        <v>186</v>
      </c>
      <c r="D38" s="224" t="s">
        <v>36</v>
      </c>
      <c r="E38" s="220">
        <v>37.54</v>
      </c>
      <c r="G38" s="196">
        <v>1</v>
      </c>
      <c r="H38" s="414" t="s">
        <v>7</v>
      </c>
      <c r="I38" s="420"/>
      <c r="J38" s="303">
        <v>12</v>
      </c>
    </row>
    <row r="39" spans="1:11">
      <c r="A39" s="9"/>
      <c r="B39" s="9"/>
      <c r="C39" s="10"/>
      <c r="D39" s="38"/>
      <c r="E39" s="15"/>
      <c r="G39" s="198">
        <v>2</v>
      </c>
      <c r="H39" s="413" t="s">
        <v>4</v>
      </c>
      <c r="I39" s="421"/>
      <c r="J39" s="304">
        <v>28</v>
      </c>
    </row>
    <row r="40" spans="1:11" ht="18.75" thickBot="1">
      <c r="A40" s="314" t="s">
        <v>18</v>
      </c>
      <c r="B40" s="314"/>
      <c r="C40" s="314"/>
      <c r="D40" s="314"/>
      <c r="G40" s="197">
        <v>3</v>
      </c>
      <c r="H40" s="410" t="str">
        <f>Fire_Police_Ladies!K46</f>
        <v>Fire</v>
      </c>
      <c r="I40" s="422"/>
      <c r="J40" s="305" t="e">
        <f>Fire_Police_Ladies!L46</f>
        <v>#NUM!</v>
      </c>
    </row>
    <row r="41" spans="1:11" ht="26.25" thickBot="1">
      <c r="A41" s="195" t="s">
        <v>1</v>
      </c>
      <c r="B41" s="408" t="s">
        <v>5</v>
      </c>
      <c r="C41" s="409"/>
      <c r="D41" s="33" t="s">
        <v>360</v>
      </c>
      <c r="E41" s="8"/>
    </row>
    <row r="42" spans="1:11">
      <c r="A42" s="198">
        <v>1</v>
      </c>
      <c r="B42" s="414" t="str">
        <f>'Vets Men Result'!O74</f>
        <v>RAF</v>
      </c>
      <c r="C42" s="401"/>
      <c r="D42" s="39">
        <f>'Vets Men Result'!P74</f>
        <v>10</v>
      </c>
      <c r="E42" s="8"/>
    </row>
    <row r="43" spans="1:11" ht="18">
      <c r="A43" s="142">
        <v>2</v>
      </c>
      <c r="B43" s="423" t="str">
        <f>'Vets Men Result'!O75</f>
        <v>Police</v>
      </c>
      <c r="C43" s="424"/>
      <c r="D43" s="40">
        <f>'Vets Men Result'!P75</f>
        <v>38</v>
      </c>
      <c r="E43" s="314"/>
    </row>
    <row r="44" spans="1:11" ht="13.5" thickBot="1">
      <c r="A44" s="221">
        <v>3</v>
      </c>
      <c r="B44" s="425" t="str">
        <f>'Vets Men Result'!O76</f>
        <v>Fire</v>
      </c>
      <c r="C44" s="426"/>
      <c r="D44" s="41">
        <f>'Vets Men Result'!P76</f>
        <v>65</v>
      </c>
      <c r="E44" s="29"/>
    </row>
    <row r="45" spans="1:11">
      <c r="E45" s="309"/>
    </row>
    <row r="46" spans="1:11" ht="18.75" thickBot="1">
      <c r="A46" s="314" t="s">
        <v>45</v>
      </c>
      <c r="B46" s="314"/>
      <c r="C46" s="314"/>
      <c r="D46" s="314"/>
      <c r="E46" s="309"/>
    </row>
    <row r="47" spans="1:11" ht="26.25" thickBot="1">
      <c r="A47" s="106" t="s">
        <v>1</v>
      </c>
      <c r="B47" s="398" t="s">
        <v>5</v>
      </c>
      <c r="C47" s="399"/>
      <c r="D47" s="114" t="s">
        <v>359</v>
      </c>
      <c r="E47" s="309"/>
    </row>
    <row r="48" spans="1:11">
      <c r="A48" s="196">
        <v>1</v>
      </c>
      <c r="B48" s="400" t="str">
        <f>Fire_Police_Men!K57</f>
        <v>RAF</v>
      </c>
      <c r="C48" s="401"/>
      <c r="D48" s="39">
        <f>Fire_Police_Men!L57</f>
        <v>29</v>
      </c>
    </row>
    <row r="49" spans="1:11" ht="18">
      <c r="A49" s="142">
        <v>2</v>
      </c>
      <c r="B49" s="402" t="str">
        <f>Fire_Police_Men!K58</f>
        <v>Police</v>
      </c>
      <c r="C49" s="403"/>
      <c r="D49" s="42">
        <f>Fire_Police_Men!L58</f>
        <v>71</v>
      </c>
      <c r="E49" s="314"/>
    </row>
    <row r="50" spans="1:11" ht="13.5" thickBot="1">
      <c r="A50" s="143">
        <v>3</v>
      </c>
      <c r="B50" s="404" t="str">
        <f>Fire_Police_Men!K59</f>
        <v>Fire</v>
      </c>
      <c r="C50" s="405"/>
      <c r="D50" s="43">
        <f>Fire_Police_Men!L59</f>
        <v>161</v>
      </c>
      <c r="E50" s="29"/>
    </row>
    <row r="51" spans="1:11" s="318" customFormat="1" ht="13.5" thickBot="1">
      <c r="A51" s="316"/>
      <c r="B51" s="316"/>
      <c r="C51" s="316"/>
      <c r="D51" s="317"/>
      <c r="E51" s="319"/>
      <c r="K51" s="330"/>
    </row>
    <row r="52" spans="1:11">
      <c r="E52" s="30"/>
    </row>
    <row r="53" spans="1:11" ht="18">
      <c r="A53" s="23" t="s">
        <v>21</v>
      </c>
      <c r="B53" s="18"/>
      <c r="C53" s="4"/>
      <c r="D53" s="31"/>
      <c r="E53" s="4"/>
    </row>
    <row r="54" spans="1:11">
      <c r="A54" s="6"/>
      <c r="B54" s="6"/>
      <c r="C54" s="7"/>
      <c r="D54" s="37"/>
      <c r="E54" s="8"/>
    </row>
    <row r="55" spans="1:11" ht="18.75" thickBot="1">
      <c r="A55" s="315" t="s">
        <v>288</v>
      </c>
      <c r="B55" s="315"/>
      <c r="C55" s="315"/>
      <c r="D55" s="315"/>
      <c r="E55" s="315"/>
      <c r="G55" s="315" t="s">
        <v>287</v>
      </c>
      <c r="H55" s="315"/>
      <c r="I55" s="315"/>
      <c r="J55" s="315"/>
      <c r="K55" s="335"/>
    </row>
    <row r="56" spans="1:11" ht="39" thickBot="1">
      <c r="A56" s="122" t="s">
        <v>1</v>
      </c>
      <c r="B56" s="88" t="s">
        <v>13</v>
      </c>
      <c r="C56" s="118" t="s">
        <v>0</v>
      </c>
      <c r="D56" s="119" t="s">
        <v>5</v>
      </c>
      <c r="E56" s="120" t="s">
        <v>2</v>
      </c>
      <c r="G56" s="122" t="s">
        <v>1</v>
      </c>
      <c r="H56" s="20" t="s">
        <v>13</v>
      </c>
      <c r="I56" s="32" t="s">
        <v>0</v>
      </c>
      <c r="J56" s="21" t="s">
        <v>5</v>
      </c>
      <c r="K56" s="336" t="s">
        <v>2</v>
      </c>
    </row>
    <row r="57" spans="1:11">
      <c r="A57" s="175">
        <v>1</v>
      </c>
      <c r="B57" s="178" t="str">
        <f>'Sir Sefton'!C3</f>
        <v>Marc</v>
      </c>
      <c r="C57" s="116" t="str">
        <f>'Sir Sefton'!D3</f>
        <v>Hobbs</v>
      </c>
      <c r="D57" s="116" t="str">
        <f>'Sir Sefton'!E3</f>
        <v>Civil Service</v>
      </c>
      <c r="E57" s="300">
        <f>'Sir Sefton'!F3</f>
        <v>36.299999999999997</v>
      </c>
      <c r="G57" s="201">
        <v>1</v>
      </c>
      <c r="H57" s="178" t="str">
        <f>SEAX!C3</f>
        <v>Nichola</v>
      </c>
      <c r="I57" s="116" t="str">
        <f>SEAX!D3</f>
        <v>Jackson</v>
      </c>
      <c r="J57" s="116" t="str">
        <f>SEAX!E3</f>
        <v>Civil Service</v>
      </c>
      <c r="K57" s="300">
        <f>SEAX!F3</f>
        <v>24.18</v>
      </c>
    </row>
    <row r="58" spans="1:11">
      <c r="A58" s="176">
        <v>2</v>
      </c>
      <c r="B58" s="181" t="str">
        <f>'Sir Sefton'!C4</f>
        <v>Mike</v>
      </c>
      <c r="C58" s="57" t="str">
        <f>'Sir Sefton'!D4</f>
        <v>Kallenberg</v>
      </c>
      <c r="D58" s="57" t="str">
        <f>'Sir Sefton'!E4</f>
        <v>RAFAA</v>
      </c>
      <c r="E58" s="301">
        <f>'Sir Sefton'!F4</f>
        <v>37.06</v>
      </c>
      <c r="G58" s="169">
        <v>2</v>
      </c>
      <c r="H58" s="181" t="str">
        <f>SEAX!C4</f>
        <v>Lucy</v>
      </c>
      <c r="I58" s="57" t="str">
        <f>SEAX!D4</f>
        <v>Kershaw</v>
      </c>
      <c r="J58" s="57" t="str">
        <f>SEAX!E4</f>
        <v>RAFAA</v>
      </c>
      <c r="K58" s="301">
        <f>SEAX!F4</f>
        <v>25.1</v>
      </c>
    </row>
    <row r="59" spans="1:11" ht="13.5" thickBot="1">
      <c r="A59" s="177">
        <v>3</v>
      </c>
      <c r="B59" s="180" t="str">
        <f>'Sir Sefton'!C5</f>
        <v>Luke</v>
      </c>
      <c r="C59" s="60" t="str">
        <f>'Sir Sefton'!D5</f>
        <v>Pollard</v>
      </c>
      <c r="D59" s="60" t="str">
        <f>'Sir Sefton'!E5</f>
        <v>RAFAA</v>
      </c>
      <c r="E59" s="302">
        <f>'Sir Sefton'!F5</f>
        <v>37.22</v>
      </c>
      <c r="G59" s="183">
        <v>3</v>
      </c>
      <c r="H59" s="180" t="str">
        <f>SEAX!C5</f>
        <v>Katie</v>
      </c>
      <c r="I59" s="60" t="str">
        <f>SEAX!D5</f>
        <v>Beecher</v>
      </c>
      <c r="J59" s="60" t="str">
        <f>SEAX!E5</f>
        <v>Civil Service</v>
      </c>
      <c r="K59" s="302">
        <f>SEAX!F5</f>
        <v>25.38</v>
      </c>
    </row>
    <row r="62" spans="1:11" ht="18.75" thickBot="1">
      <c r="A62" s="397" t="s">
        <v>10</v>
      </c>
      <c r="B62" s="397"/>
      <c r="C62" s="397"/>
      <c r="D62" s="397"/>
      <c r="E62" s="397"/>
      <c r="G62" s="314" t="s">
        <v>289</v>
      </c>
      <c r="H62" s="314"/>
      <c r="I62" s="314"/>
      <c r="J62" s="314"/>
    </row>
    <row r="63" spans="1:11" ht="39" thickBot="1">
      <c r="A63" s="139" t="s">
        <v>1</v>
      </c>
      <c r="B63" s="3" t="s">
        <v>13</v>
      </c>
      <c r="C63" s="117" t="s">
        <v>0</v>
      </c>
      <c r="D63" s="214" t="s">
        <v>5</v>
      </c>
      <c r="E63" s="218" t="s">
        <v>2</v>
      </c>
      <c r="G63" s="139" t="s">
        <v>1</v>
      </c>
      <c r="H63" s="408" t="s">
        <v>5</v>
      </c>
      <c r="I63" s="409"/>
      <c r="J63" s="33" t="s">
        <v>363</v>
      </c>
    </row>
    <row r="64" spans="1:11" ht="13.5" thickBot="1">
      <c r="A64" s="223">
        <v>1</v>
      </c>
      <c r="B64" s="224" t="s">
        <v>185</v>
      </c>
      <c r="C64" s="224" t="s">
        <v>186</v>
      </c>
      <c r="D64" s="224" t="s">
        <v>36</v>
      </c>
      <c r="E64" s="220">
        <v>37.54</v>
      </c>
      <c r="G64" s="192">
        <v>1</v>
      </c>
      <c r="H64" s="406" t="str">
        <f>SEAX!B31</f>
        <v>Civil Service AA</v>
      </c>
      <c r="I64" s="407"/>
      <c r="J64" s="39">
        <f>SEAX!J31</f>
        <v>21</v>
      </c>
    </row>
    <row r="65" spans="1:10" ht="13.5" thickBot="1">
      <c r="A65" s="9"/>
      <c r="B65" s="9"/>
      <c r="C65" s="10"/>
      <c r="D65" s="38"/>
      <c r="E65" s="15"/>
      <c r="F65" s="222"/>
      <c r="G65" s="193">
        <v>2</v>
      </c>
      <c r="H65" s="417" t="str">
        <f>SEAX!B32</f>
        <v>Royal Air Force AA</v>
      </c>
      <c r="I65" s="427"/>
      <c r="J65" s="43">
        <f>SEAX!J32</f>
        <v>15</v>
      </c>
    </row>
    <row r="66" spans="1:10" ht="18.75" thickBot="1">
      <c r="A66" s="279" t="s">
        <v>18</v>
      </c>
      <c r="B66" s="279"/>
      <c r="C66" s="279"/>
      <c r="D66" s="279"/>
      <c r="E66" s="279"/>
      <c r="G66" s="1"/>
      <c r="H66" s="1"/>
      <c r="I66" s="1"/>
      <c r="J66" s="2"/>
    </row>
    <row r="67" spans="1:10" ht="26.25" thickBot="1">
      <c r="A67" s="139" t="s">
        <v>1</v>
      </c>
      <c r="B67" s="408" t="s">
        <v>5</v>
      </c>
      <c r="C67" s="409"/>
      <c r="D67" s="33" t="s">
        <v>358</v>
      </c>
      <c r="E67" s="29"/>
    </row>
    <row r="68" spans="1:10">
      <c r="A68" s="192">
        <v>1</v>
      </c>
      <c r="B68" s="406" t="str">
        <f>'Vets Men Result'!O53</f>
        <v>RAF</v>
      </c>
      <c r="C68" s="419"/>
      <c r="D68" s="39">
        <f>'Vets Men Result'!P53</f>
        <v>10</v>
      </c>
      <c r="E68" s="30"/>
    </row>
    <row r="69" spans="1:10" ht="13.5" thickBot="1">
      <c r="A69" s="193">
        <v>2</v>
      </c>
      <c r="B69" s="417" t="str">
        <f>'Vets Men Result'!O54</f>
        <v>Civil Service</v>
      </c>
      <c r="C69" s="418"/>
      <c r="D69" s="43">
        <f>'Vets Men Result'!P54</f>
        <v>32</v>
      </c>
      <c r="E69" s="30"/>
    </row>
    <row r="72" spans="1:10" ht="18.75" thickBot="1">
      <c r="A72" s="397" t="s">
        <v>56</v>
      </c>
      <c r="B72" s="397"/>
      <c r="C72" s="397"/>
      <c r="D72" s="397"/>
      <c r="E72" s="397"/>
    </row>
    <row r="73" spans="1:10" ht="26.25" thickBot="1">
      <c r="A73" s="139" t="s">
        <v>1</v>
      </c>
      <c r="B73" s="408" t="s">
        <v>5</v>
      </c>
      <c r="C73" s="409"/>
      <c r="D73" s="33" t="s">
        <v>362</v>
      </c>
      <c r="E73" s="29"/>
    </row>
    <row r="74" spans="1:10">
      <c r="A74" s="192">
        <v>1</v>
      </c>
      <c r="B74" s="406" t="str">
        <f>'Sir Sefton'!B41</f>
        <v>Royal Air Force AA</v>
      </c>
      <c r="C74" s="419"/>
      <c r="D74" s="39">
        <f>'Sir Sefton'!J41</f>
        <v>45</v>
      </c>
      <c r="E74" s="30"/>
    </row>
    <row r="75" spans="1:10" ht="13.5" thickBot="1">
      <c r="A75" s="193">
        <v>2</v>
      </c>
      <c r="B75" s="417" t="str">
        <f>'Sir Sefton'!B42</f>
        <v>Civil Service AA</v>
      </c>
      <c r="C75" s="418"/>
      <c r="D75" s="41">
        <f>'Sir Sefton'!J42</f>
        <v>33</v>
      </c>
      <c r="E75" s="30"/>
    </row>
  </sheetData>
  <mergeCells count="44">
    <mergeCell ref="H63:I63"/>
    <mergeCell ref="H64:I64"/>
    <mergeCell ref="H65:I65"/>
    <mergeCell ref="B67:C67"/>
    <mergeCell ref="B75:C75"/>
    <mergeCell ref="A72:E72"/>
    <mergeCell ref="B73:C73"/>
    <mergeCell ref="B74:C74"/>
    <mergeCell ref="A62:E62"/>
    <mergeCell ref="B68:C68"/>
    <mergeCell ref="B69:C69"/>
    <mergeCell ref="H37:I37"/>
    <mergeCell ref="A36:E36"/>
    <mergeCell ref="B41:C41"/>
    <mergeCell ref="B50:C50"/>
    <mergeCell ref="H38:I38"/>
    <mergeCell ref="H39:I39"/>
    <mergeCell ref="B48:C48"/>
    <mergeCell ref="H40:I40"/>
    <mergeCell ref="B42:C42"/>
    <mergeCell ref="B47:C47"/>
    <mergeCell ref="B49:C49"/>
    <mergeCell ref="B43:C43"/>
    <mergeCell ref="B44:C44"/>
    <mergeCell ref="A30:E30"/>
    <mergeCell ref="G3:K3"/>
    <mergeCell ref="G9:K9"/>
    <mergeCell ref="A9:E9"/>
    <mergeCell ref="B15:C15"/>
    <mergeCell ref="B14:C14"/>
    <mergeCell ref="H14:I14"/>
    <mergeCell ref="B24:C24"/>
    <mergeCell ref="H10:I10"/>
    <mergeCell ref="H13:I13"/>
    <mergeCell ref="H11:I11"/>
    <mergeCell ref="H12:I12"/>
    <mergeCell ref="B16:C16"/>
    <mergeCell ref="B17:C17"/>
    <mergeCell ref="B18:C18"/>
    <mergeCell ref="A20:E20"/>
    <mergeCell ref="B21:C21"/>
    <mergeCell ref="B22:C22"/>
    <mergeCell ref="B23:C23"/>
    <mergeCell ref="B25:C25"/>
  </mergeCells>
  <phoneticPr fontId="0" type="noConversion"/>
  <pageMargins left="0.8" right="0.42" top="1" bottom="1" header="0.5" footer="0.5"/>
  <pageSetup paperSize="9" scale="8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Finish Order Women &amp; Jnrs</vt:lpstr>
      <vt:lpstr>Fire_Police_Ladies</vt:lpstr>
      <vt:lpstr>SEAX</vt:lpstr>
      <vt:lpstr>Finish Order Men</vt:lpstr>
      <vt:lpstr>Vets Men Result</vt:lpstr>
      <vt:lpstr>Fire_Police_Men</vt:lpstr>
      <vt:lpstr>Sir Sefton</vt:lpstr>
      <vt:lpstr>Prize Winners</vt:lpstr>
      <vt:lpstr>'Finish Order Men'!Print_Area</vt:lpstr>
      <vt:lpstr>'Finish Order Women &amp; Jnrs'!Print_Area</vt:lpstr>
      <vt:lpstr>'Prize Winners'!Print_Area</vt:lpstr>
      <vt:lpstr>'Vets Men Result'!Print_Area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WIN98SE</dc:creator>
  <cp:lastModifiedBy>Tony</cp:lastModifiedBy>
  <cp:lastPrinted>2013-01-16T15:00:21Z</cp:lastPrinted>
  <dcterms:created xsi:type="dcterms:W3CDTF">2005-08-30T21:13:42Z</dcterms:created>
  <dcterms:modified xsi:type="dcterms:W3CDTF">2017-01-20T07:28:12Z</dcterms:modified>
</cp:coreProperties>
</file>